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0" yWindow="60" windowWidth="19440" windowHeight="11700" tabRatio="943"/>
  </bookViews>
  <sheets>
    <sheet name="Contenido" sheetId="15" r:id="rId1"/>
    <sheet name="Tabla1-Perfil" sheetId="1" r:id="rId2"/>
    <sheet name="Tabla2-FTE_MT" sheetId="14" r:id="rId3"/>
    <sheet name="Tabla3=FTE_Inter_MT" sheetId="2" r:id="rId4"/>
    <sheet name="Tabla4-MT_ProgAcade" sheetId="4" r:id="rId5"/>
    <sheet name="Tabla5-MT+Grados" sheetId="5" r:id="rId6"/>
    <sheet name="Tabla6-Grados" sheetId="6" r:id="rId7"/>
    <sheet name="Tabla7-Cursos" sheetId="7" r:id="rId8"/>
    <sheet name="Tabla8-Resum_Doc-NDoc" sheetId="12" r:id="rId9"/>
    <sheet name="Tabla9-Docente" sheetId="8" r:id="rId10"/>
    <sheet name="Tabla10-Doc_Eenseñ" sheetId="9" r:id="rId11"/>
    <sheet name="Tabla11-Doc-Tareas Adm." sheetId="10" r:id="rId12"/>
    <sheet name="Tabla12-NoDocente" sheetId="11" r:id="rId13"/>
  </sheets>
  <definedNames>
    <definedName name="Aguadilla">'Tabla1-Perfil'!$A$16:$AA$16</definedName>
    <definedName name="Aguadilla2">'Tabla1-Perfil'!$A$32:$AA$32</definedName>
    <definedName name="_xlnm.Print_Area" localSheetId="3">'Tabla3=FTE_Inter_MT'!$A$1:$R$27</definedName>
    <definedName name="_xlnm.Print_Area" localSheetId="7">'Tabla7-Cursos'!$A$1:$F$24</definedName>
    <definedName name="_xlnm.Print_Area" localSheetId="9">'Tabla9-Docente'!$A$1:$R$43</definedName>
    <definedName name="RioPiedras">'Tabla1-Perfil'!$A$11:$AA$11</definedName>
    <definedName name="UTUADO">'Tabla3=FTE_Inter_MT'!#REF!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E13" i="11" l="1"/>
  <c r="V15" i="11"/>
  <c r="W16" i="11"/>
  <c r="X16" i="11"/>
  <c r="V16" i="11"/>
  <c r="W17" i="11"/>
  <c r="X17" i="11"/>
  <c r="V17" i="11"/>
  <c r="V18" i="11"/>
  <c r="W19" i="11"/>
  <c r="X19" i="11"/>
  <c r="V19" i="11"/>
  <c r="V13" i="11"/>
  <c r="B18" i="11"/>
  <c r="B34" i="12"/>
  <c r="I17" i="8"/>
  <c r="AF17" i="11"/>
  <c r="AG17" i="11"/>
  <c r="AE17" i="11"/>
  <c r="AE18" i="11"/>
  <c r="AF19" i="11"/>
  <c r="AG19" i="11"/>
  <c r="AE19" i="11"/>
  <c r="AF20" i="11"/>
  <c r="AG20" i="11"/>
  <c r="AE20" i="11"/>
  <c r="AF21" i="11"/>
  <c r="AG21" i="11"/>
  <c r="AE21" i="11"/>
  <c r="U18" i="9"/>
  <c r="E33" i="8"/>
  <c r="D18" i="9"/>
  <c r="C18" i="9"/>
  <c r="B13" i="11"/>
  <c r="B14" i="11"/>
  <c r="B16" i="11"/>
  <c r="B17" i="11"/>
  <c r="B19" i="11"/>
  <c r="B20" i="11"/>
  <c r="B21" i="11"/>
  <c r="B22" i="11"/>
  <c r="D13" i="9"/>
  <c r="C13" i="9"/>
  <c r="E13" i="10"/>
  <c r="M13" i="10"/>
  <c r="E14" i="10"/>
  <c r="E15" i="10"/>
  <c r="E16" i="10"/>
  <c r="E17" i="10"/>
  <c r="E18" i="10"/>
  <c r="E19" i="10"/>
  <c r="E20" i="10"/>
  <c r="E21" i="10"/>
  <c r="L23" i="10"/>
  <c r="R12" i="8"/>
  <c r="I12" i="8"/>
  <c r="E28" i="8"/>
  <c r="E12" i="12"/>
  <c r="I38" i="8"/>
  <c r="G38" i="8"/>
  <c r="F38" i="8"/>
  <c r="D38" i="8"/>
  <c r="C38" i="8"/>
  <c r="B38" i="8"/>
  <c r="H37" i="8"/>
  <c r="E37" i="8"/>
  <c r="H36" i="8"/>
  <c r="E36" i="8"/>
  <c r="H35" i="8"/>
  <c r="E35" i="8"/>
  <c r="H34" i="8"/>
  <c r="E34" i="8"/>
  <c r="H33" i="8"/>
  <c r="H32" i="8"/>
  <c r="E32" i="8"/>
  <c r="H31" i="8"/>
  <c r="E31" i="8"/>
  <c r="H30" i="8"/>
  <c r="E30" i="8"/>
  <c r="H29" i="8"/>
  <c r="E29" i="8"/>
  <c r="H28" i="8"/>
  <c r="H27" i="8"/>
  <c r="E27" i="8"/>
  <c r="I13" i="8"/>
  <c r="I14" i="8"/>
  <c r="I15" i="8"/>
  <c r="I16" i="8"/>
  <c r="I18" i="8"/>
  <c r="I19" i="8"/>
  <c r="I20" i="8"/>
  <c r="I21" i="8"/>
  <c r="B12" i="8"/>
  <c r="B13" i="8"/>
  <c r="B14" i="8"/>
  <c r="B15" i="8"/>
  <c r="B16" i="8"/>
  <c r="B17" i="8"/>
  <c r="B18" i="8"/>
  <c r="B19" i="8"/>
  <c r="B20" i="8"/>
  <c r="B21" i="8"/>
  <c r="E38" i="8"/>
  <c r="H38" i="8"/>
  <c r="D21" i="12"/>
  <c r="C21" i="12"/>
  <c r="D20" i="12"/>
  <c r="C20" i="12"/>
  <c r="D19" i="12"/>
  <c r="C19" i="12"/>
  <c r="D18" i="12"/>
  <c r="C18" i="12"/>
  <c r="D17" i="12"/>
  <c r="C17" i="12"/>
  <c r="D16" i="12"/>
  <c r="C16" i="12"/>
  <c r="D15" i="12"/>
  <c r="C15" i="12"/>
  <c r="D14" i="12"/>
  <c r="C14" i="12"/>
  <c r="D13" i="12"/>
  <c r="C13" i="12"/>
  <c r="D12" i="12"/>
  <c r="C12" i="12"/>
  <c r="D11" i="12"/>
  <c r="C11" i="12"/>
  <c r="N39" i="12"/>
  <c r="M39" i="12"/>
  <c r="K39" i="12"/>
  <c r="J39" i="12"/>
  <c r="H39" i="12"/>
  <c r="G39" i="12"/>
  <c r="F39" i="12"/>
  <c r="E39" i="12"/>
  <c r="D39" i="12"/>
  <c r="C39" i="12"/>
  <c r="L38" i="12"/>
  <c r="I38" i="12"/>
  <c r="B38" i="12"/>
  <c r="L37" i="12"/>
  <c r="I37" i="12"/>
  <c r="B37" i="12"/>
  <c r="L36" i="12"/>
  <c r="I36" i="12"/>
  <c r="B36" i="12"/>
  <c r="L35" i="12"/>
  <c r="I35" i="12"/>
  <c r="B35" i="12"/>
  <c r="L34" i="12"/>
  <c r="I34" i="12"/>
  <c r="L33" i="12"/>
  <c r="I33" i="12"/>
  <c r="B33" i="12"/>
  <c r="L32" i="12"/>
  <c r="I32" i="12"/>
  <c r="B32" i="12"/>
  <c r="I31" i="12"/>
  <c r="B31" i="12"/>
  <c r="L30" i="12"/>
  <c r="I30" i="12"/>
  <c r="B30" i="12"/>
  <c r="L29" i="12"/>
  <c r="I29" i="12"/>
  <c r="B29" i="12"/>
  <c r="L28" i="12"/>
  <c r="I28" i="12"/>
  <c r="B28" i="12"/>
  <c r="B39" i="12"/>
  <c r="I39" i="12"/>
  <c r="L39" i="12"/>
  <c r="AE15" i="11"/>
  <c r="I38" i="1"/>
  <c r="H38" i="1"/>
  <c r="E13" i="9"/>
  <c r="B13" i="9"/>
  <c r="N14" i="1"/>
  <c r="U15" i="9"/>
  <c r="N15" i="9"/>
  <c r="E15" i="9"/>
  <c r="E16" i="9"/>
  <c r="R14" i="8"/>
  <c r="E22" i="10"/>
  <c r="E12" i="10"/>
  <c r="D22" i="10"/>
  <c r="C22" i="10"/>
  <c r="D21" i="10"/>
  <c r="C21" i="10"/>
  <c r="D20" i="10"/>
  <c r="C20" i="10"/>
  <c r="D18" i="10"/>
  <c r="C18" i="10"/>
  <c r="D17" i="10"/>
  <c r="C17" i="10"/>
  <c r="D16" i="10"/>
  <c r="C16" i="10"/>
  <c r="D14" i="10"/>
  <c r="C14" i="10"/>
  <c r="D13" i="10"/>
  <c r="C13" i="10"/>
  <c r="B13" i="10"/>
  <c r="D12" i="10"/>
  <c r="C12" i="10"/>
  <c r="D19" i="10"/>
  <c r="C19" i="10"/>
  <c r="G22" i="2"/>
  <c r="G21" i="2"/>
  <c r="G20" i="2"/>
  <c r="G19" i="2"/>
  <c r="G18" i="2"/>
  <c r="G17" i="2"/>
  <c r="G16" i="2"/>
  <c r="G15" i="2"/>
  <c r="G14" i="2"/>
  <c r="G13" i="2"/>
  <c r="G12" i="2"/>
  <c r="R22" i="1"/>
  <c r="O22" i="12"/>
  <c r="N22" i="12"/>
  <c r="M22" i="12"/>
  <c r="L22" i="12"/>
  <c r="K22" i="12"/>
  <c r="J22" i="12"/>
  <c r="I22" i="12"/>
  <c r="G22" i="12"/>
  <c r="F22" i="12"/>
  <c r="AK23" i="11"/>
  <c r="AJ23" i="11"/>
  <c r="AI23" i="11"/>
  <c r="AH23" i="11"/>
  <c r="AD23" i="11"/>
  <c r="AC23" i="11"/>
  <c r="AB23" i="11"/>
  <c r="AA23" i="11"/>
  <c r="Z23" i="11"/>
  <c r="Y23" i="11"/>
  <c r="U23" i="11"/>
  <c r="T23" i="11"/>
  <c r="S23" i="11"/>
  <c r="R23" i="11"/>
  <c r="Q23" i="11"/>
  <c r="P23" i="11"/>
  <c r="O23" i="11"/>
  <c r="N23" i="11"/>
  <c r="M23" i="11"/>
  <c r="L23" i="11"/>
  <c r="K23" i="11"/>
  <c r="J23" i="11"/>
  <c r="I23" i="11"/>
  <c r="H23" i="11"/>
  <c r="G23" i="11"/>
  <c r="F23" i="11"/>
  <c r="D23" i="11"/>
  <c r="C23" i="11"/>
  <c r="V23" i="10"/>
  <c r="U23" i="10"/>
  <c r="S23" i="10"/>
  <c r="R23" i="10"/>
  <c r="Q23" i="10"/>
  <c r="P23" i="10"/>
  <c r="O23" i="10"/>
  <c r="N23" i="10"/>
  <c r="K23" i="10"/>
  <c r="J23" i="10"/>
  <c r="I23" i="10"/>
  <c r="H23" i="10"/>
  <c r="G23" i="10"/>
  <c r="F23" i="10"/>
  <c r="D23" i="10"/>
  <c r="C23" i="10"/>
  <c r="Q22" i="8"/>
  <c r="P22" i="8"/>
  <c r="O22" i="8"/>
  <c r="N22" i="8"/>
  <c r="M22" i="8"/>
  <c r="L22" i="8"/>
  <c r="K22" i="8"/>
  <c r="J22" i="8"/>
  <c r="H22" i="8"/>
  <c r="G22" i="8"/>
  <c r="F22" i="8"/>
  <c r="E22" i="8"/>
  <c r="D22" i="8"/>
  <c r="C22" i="8"/>
  <c r="K24" i="6"/>
  <c r="J24" i="6"/>
  <c r="I24" i="6"/>
  <c r="H24" i="6"/>
  <c r="G24" i="6"/>
  <c r="F24" i="6"/>
  <c r="E24" i="6"/>
  <c r="D24" i="6"/>
  <c r="C24" i="6"/>
  <c r="I21" i="5"/>
  <c r="H21" i="5"/>
  <c r="I20" i="5"/>
  <c r="H20" i="5"/>
  <c r="I19" i="5"/>
  <c r="H19" i="5"/>
  <c r="I18" i="5"/>
  <c r="H18" i="5"/>
  <c r="I17" i="5"/>
  <c r="H17" i="5"/>
  <c r="I16" i="5"/>
  <c r="H16" i="5"/>
  <c r="I15" i="5"/>
  <c r="H15" i="5"/>
  <c r="I14" i="5"/>
  <c r="H14" i="5"/>
  <c r="I13" i="5"/>
  <c r="H13" i="5"/>
  <c r="I12" i="5"/>
  <c r="H12" i="5"/>
  <c r="I11" i="5"/>
  <c r="H11" i="5"/>
  <c r="P22" i="4"/>
  <c r="O22" i="4"/>
  <c r="N22" i="4"/>
  <c r="M22" i="4"/>
  <c r="L22" i="4"/>
  <c r="K22" i="4"/>
  <c r="J22" i="4"/>
  <c r="I22" i="4"/>
  <c r="H22" i="4"/>
  <c r="G22" i="4"/>
  <c r="F22" i="4"/>
  <c r="E22" i="4"/>
  <c r="D22" i="4"/>
  <c r="C22" i="4"/>
  <c r="R23" i="2"/>
  <c r="Q23" i="2"/>
  <c r="P23" i="2"/>
  <c r="O23" i="2"/>
  <c r="N23" i="2"/>
  <c r="M23" i="2"/>
  <c r="L23" i="2"/>
  <c r="J23" i="2"/>
  <c r="I23" i="2"/>
  <c r="H23" i="2"/>
  <c r="G23" i="2"/>
  <c r="F23" i="2"/>
  <c r="E23" i="2"/>
  <c r="D23" i="2"/>
  <c r="C22" i="2"/>
  <c r="C21" i="2"/>
  <c r="B21" i="2"/>
  <c r="C20" i="2"/>
  <c r="C19" i="2"/>
  <c r="C18" i="2"/>
  <c r="C17" i="2"/>
  <c r="B17" i="2"/>
  <c r="C16" i="2"/>
  <c r="B16" i="2"/>
  <c r="C15" i="2"/>
  <c r="B15" i="2"/>
  <c r="C14" i="2"/>
  <c r="C13" i="2"/>
  <c r="G37" i="1"/>
  <c r="G36" i="1"/>
  <c r="G35" i="1"/>
  <c r="G34" i="1"/>
  <c r="G33" i="1"/>
  <c r="G32" i="1"/>
  <c r="G31" i="1"/>
  <c r="G30" i="1"/>
  <c r="G29" i="1"/>
  <c r="G28" i="1"/>
  <c r="G27" i="1"/>
  <c r="B37" i="1"/>
  <c r="B36" i="1"/>
  <c r="B35" i="1"/>
  <c r="B34" i="1"/>
  <c r="B33" i="1"/>
  <c r="B32" i="1"/>
  <c r="B31" i="1"/>
  <c r="B30" i="1"/>
  <c r="B29" i="1"/>
  <c r="B28" i="1"/>
  <c r="F38" i="1"/>
  <c r="E38" i="1"/>
  <c r="D38" i="1"/>
  <c r="C38" i="1"/>
  <c r="Y22" i="1"/>
  <c r="AA22" i="1"/>
  <c r="Z22" i="1"/>
  <c r="X22" i="1"/>
  <c r="W22" i="1"/>
  <c r="V22" i="1"/>
  <c r="U22" i="1"/>
  <c r="T22" i="1"/>
  <c r="S22" i="1"/>
  <c r="P22" i="1"/>
  <c r="O22" i="1"/>
  <c r="M22" i="1"/>
  <c r="L22" i="1"/>
  <c r="K22" i="1"/>
  <c r="J22" i="1"/>
  <c r="I22" i="1"/>
  <c r="H22" i="1"/>
  <c r="G22" i="1"/>
  <c r="F22" i="1"/>
  <c r="D22" i="1"/>
  <c r="C22" i="1"/>
  <c r="H21" i="12"/>
  <c r="E21" i="12"/>
  <c r="B21" i="12"/>
  <c r="H20" i="12"/>
  <c r="E20" i="12"/>
  <c r="B20" i="12"/>
  <c r="H19" i="12"/>
  <c r="E19" i="12"/>
  <c r="B19" i="12"/>
  <c r="H18" i="12"/>
  <c r="E18" i="12"/>
  <c r="B18" i="12"/>
  <c r="H17" i="12"/>
  <c r="E17" i="12"/>
  <c r="B17" i="12"/>
  <c r="H16" i="12"/>
  <c r="E16" i="12"/>
  <c r="H15" i="12"/>
  <c r="E15" i="12"/>
  <c r="B15" i="12"/>
  <c r="H13" i="12"/>
  <c r="E13" i="12"/>
  <c r="H12" i="12"/>
  <c r="B12" i="12"/>
  <c r="H11" i="12"/>
  <c r="E11" i="12"/>
  <c r="AG22" i="11"/>
  <c r="AF22" i="11"/>
  <c r="X22" i="11"/>
  <c r="W22" i="11"/>
  <c r="E22" i="11"/>
  <c r="X21" i="11"/>
  <c r="W21" i="11"/>
  <c r="E21" i="11"/>
  <c r="X20" i="11"/>
  <c r="W20" i="11"/>
  <c r="E20" i="11"/>
  <c r="E17" i="11"/>
  <c r="AG16" i="11"/>
  <c r="AF16" i="11"/>
  <c r="E16" i="11"/>
  <c r="AG14" i="11"/>
  <c r="AF14" i="11"/>
  <c r="X14" i="11"/>
  <c r="W14" i="11"/>
  <c r="E14" i="11"/>
  <c r="AG12" i="11"/>
  <c r="AF12" i="11"/>
  <c r="X12" i="11"/>
  <c r="W12" i="11"/>
  <c r="E12" i="11"/>
  <c r="B12" i="11"/>
  <c r="T22" i="10"/>
  <c r="M22" i="10"/>
  <c r="B22" i="10"/>
  <c r="T21" i="10"/>
  <c r="M21" i="10"/>
  <c r="B21" i="10"/>
  <c r="T20" i="10"/>
  <c r="M20" i="10"/>
  <c r="B20" i="10"/>
  <c r="T19" i="10"/>
  <c r="M19" i="10"/>
  <c r="T17" i="10"/>
  <c r="M17" i="10"/>
  <c r="T16" i="10"/>
  <c r="M16" i="10"/>
  <c r="B16" i="10"/>
  <c r="T14" i="10"/>
  <c r="M14" i="10"/>
  <c r="B14" i="10"/>
  <c r="T12" i="10"/>
  <c r="T23" i="10"/>
  <c r="M12" i="10"/>
  <c r="E23" i="10"/>
  <c r="B12" i="10"/>
  <c r="W23" i="9"/>
  <c r="V23" i="9"/>
  <c r="T23" i="9"/>
  <c r="S23" i="9"/>
  <c r="R23" i="9"/>
  <c r="Q23" i="9"/>
  <c r="P23" i="9"/>
  <c r="O23" i="9"/>
  <c r="M23" i="9"/>
  <c r="L23" i="9"/>
  <c r="K23" i="9"/>
  <c r="J23" i="9"/>
  <c r="I23" i="9"/>
  <c r="H23" i="9"/>
  <c r="G23" i="9"/>
  <c r="F23" i="9"/>
  <c r="D23" i="9"/>
  <c r="C23" i="9"/>
  <c r="U22" i="9"/>
  <c r="N22" i="9"/>
  <c r="E22" i="9"/>
  <c r="B22" i="9"/>
  <c r="U21" i="9"/>
  <c r="N21" i="9"/>
  <c r="E21" i="9"/>
  <c r="B21" i="9"/>
  <c r="U20" i="9"/>
  <c r="N20" i="9"/>
  <c r="E20" i="9"/>
  <c r="B20" i="9"/>
  <c r="U19" i="9"/>
  <c r="N19" i="9"/>
  <c r="E19" i="9"/>
  <c r="B19" i="9"/>
  <c r="N18" i="9"/>
  <c r="E18" i="9"/>
  <c r="B18" i="9"/>
  <c r="U17" i="9"/>
  <c r="N17" i="9"/>
  <c r="E17" i="9"/>
  <c r="B17" i="9"/>
  <c r="U16" i="9"/>
  <c r="N16" i="9"/>
  <c r="B16" i="9"/>
  <c r="U14" i="9"/>
  <c r="N14" i="9"/>
  <c r="E14" i="9"/>
  <c r="B14" i="9"/>
  <c r="U13" i="9"/>
  <c r="N13" i="9"/>
  <c r="U12" i="9"/>
  <c r="N12" i="9"/>
  <c r="E12" i="9"/>
  <c r="B12" i="9"/>
  <c r="R21" i="8"/>
  <c r="R20" i="8"/>
  <c r="R19" i="8"/>
  <c r="R18" i="8"/>
  <c r="R17" i="8"/>
  <c r="R16" i="8"/>
  <c r="R15" i="8"/>
  <c r="R13" i="8"/>
  <c r="R11" i="8"/>
  <c r="I11" i="8"/>
  <c r="B11" i="8"/>
  <c r="F21" i="7"/>
  <c r="E21" i="7"/>
  <c r="D21" i="7"/>
  <c r="C21" i="7"/>
  <c r="B21" i="7"/>
  <c r="B23" i="6"/>
  <c r="B22" i="6"/>
  <c r="B21" i="6"/>
  <c r="B20" i="6"/>
  <c r="B19" i="6"/>
  <c r="B18" i="6"/>
  <c r="B17" i="6"/>
  <c r="B16" i="6"/>
  <c r="B15" i="6"/>
  <c r="B14" i="6"/>
  <c r="B13" i="6"/>
  <c r="E21" i="5"/>
  <c r="D21" i="5"/>
  <c r="C21" i="5"/>
  <c r="E20" i="5"/>
  <c r="D20" i="5"/>
  <c r="C20" i="5"/>
  <c r="E19" i="5"/>
  <c r="D19" i="5"/>
  <c r="C19" i="5"/>
  <c r="E18" i="5"/>
  <c r="D18" i="5"/>
  <c r="C18" i="5"/>
  <c r="E17" i="5"/>
  <c r="D17" i="5"/>
  <c r="C17" i="5"/>
  <c r="E16" i="5"/>
  <c r="D16" i="5"/>
  <c r="C16" i="5"/>
  <c r="E15" i="5"/>
  <c r="D15" i="5"/>
  <c r="C15" i="5"/>
  <c r="E14" i="5"/>
  <c r="D14" i="5"/>
  <c r="C14" i="5"/>
  <c r="F13" i="5"/>
  <c r="E13" i="5"/>
  <c r="D13" i="5"/>
  <c r="C13" i="5"/>
  <c r="F12" i="5"/>
  <c r="E12" i="5"/>
  <c r="D12" i="5"/>
  <c r="C12" i="5"/>
  <c r="F11" i="5"/>
  <c r="E11" i="5"/>
  <c r="D11" i="5"/>
  <c r="C11" i="5"/>
  <c r="B21" i="4"/>
  <c r="B20" i="4"/>
  <c r="B19" i="4"/>
  <c r="B18" i="4"/>
  <c r="B17" i="4"/>
  <c r="B16" i="4"/>
  <c r="B15" i="4"/>
  <c r="B14" i="4"/>
  <c r="B13" i="4"/>
  <c r="B12" i="4"/>
  <c r="B11" i="4"/>
  <c r="K14" i="2"/>
  <c r="K13" i="2"/>
  <c r="K12" i="2"/>
  <c r="C12" i="2"/>
  <c r="B27" i="1"/>
  <c r="B22" i="1"/>
  <c r="Q21" i="1"/>
  <c r="Q22" i="1"/>
  <c r="N21" i="1"/>
  <c r="E21" i="1"/>
  <c r="N20" i="1"/>
  <c r="E20" i="1"/>
  <c r="N19" i="1"/>
  <c r="E19" i="1"/>
  <c r="N18" i="1"/>
  <c r="E18" i="1"/>
  <c r="N17" i="1"/>
  <c r="E17" i="1"/>
  <c r="E16" i="1"/>
  <c r="N15" i="1"/>
  <c r="E15" i="1"/>
  <c r="E14" i="1"/>
  <c r="N13" i="1"/>
  <c r="N12" i="1"/>
  <c r="E12" i="1"/>
  <c r="N11" i="1"/>
  <c r="E11" i="1"/>
  <c r="B13" i="12"/>
  <c r="D22" i="12"/>
  <c r="B16" i="12"/>
  <c r="E22" i="12"/>
  <c r="M23" i="10"/>
  <c r="B22" i="8"/>
  <c r="R22" i="8"/>
  <c r="G13" i="5"/>
  <c r="G15" i="5"/>
  <c r="G17" i="5"/>
  <c r="G19" i="5"/>
  <c r="G21" i="5"/>
  <c r="H22" i="12"/>
  <c r="H22" i="5"/>
  <c r="G12" i="5"/>
  <c r="G14" i="5"/>
  <c r="G16" i="5"/>
  <c r="G18" i="5"/>
  <c r="G20" i="5"/>
  <c r="I22" i="5"/>
  <c r="N22" i="1"/>
  <c r="G11" i="5"/>
  <c r="B20" i="5"/>
  <c r="C22" i="12"/>
  <c r="E23" i="11"/>
  <c r="AG23" i="11"/>
  <c r="W23" i="11"/>
  <c r="AF23" i="11"/>
  <c r="X23" i="11"/>
  <c r="V14" i="11"/>
  <c r="U23" i="9"/>
  <c r="E23" i="9"/>
  <c r="I22" i="8"/>
  <c r="E22" i="1"/>
  <c r="B38" i="1"/>
  <c r="B13" i="5"/>
  <c r="B19" i="2"/>
  <c r="B14" i="2"/>
  <c r="B20" i="2"/>
  <c r="K23" i="2"/>
  <c r="B22" i="2"/>
  <c r="B13" i="2"/>
  <c r="B18" i="2"/>
  <c r="C23" i="2"/>
  <c r="G38" i="1"/>
  <c r="B18" i="5"/>
  <c r="B19" i="5"/>
  <c r="B11" i="5"/>
  <c r="F22" i="5"/>
  <c r="B16" i="5"/>
  <c r="B12" i="2"/>
  <c r="B12" i="5"/>
  <c r="B14" i="5"/>
  <c r="D22" i="5"/>
  <c r="B22" i="4"/>
  <c r="E22" i="5"/>
  <c r="B15" i="5"/>
  <c r="B21" i="5"/>
  <c r="B17" i="5"/>
  <c r="C22" i="5"/>
  <c r="B24" i="6"/>
  <c r="L14" i="6"/>
  <c r="B23" i="9"/>
  <c r="N23" i="9"/>
  <c r="B23" i="10"/>
  <c r="B23" i="11"/>
  <c r="AE12" i="11"/>
  <c r="AE22" i="11"/>
  <c r="V12" i="11"/>
  <c r="AE14" i="11"/>
  <c r="AE16" i="11"/>
  <c r="V20" i="11"/>
  <c r="V21" i="11"/>
  <c r="V22" i="11"/>
  <c r="B11" i="12"/>
  <c r="L15" i="6"/>
  <c r="L21" i="6"/>
  <c r="L19" i="6"/>
  <c r="L23" i="6"/>
  <c r="L17" i="6"/>
  <c r="G22" i="5"/>
  <c r="V23" i="11"/>
  <c r="AE23" i="11"/>
  <c r="L22" i="6"/>
  <c r="L18" i="6"/>
  <c r="B23" i="2"/>
  <c r="L20" i="6"/>
  <c r="L16" i="6"/>
  <c r="L13" i="6"/>
  <c r="B22" i="12"/>
  <c r="B22" i="5"/>
  <c r="L24" i="6"/>
</calcChain>
</file>

<file path=xl/sharedStrings.xml><?xml version="1.0" encoding="utf-8"?>
<sst xmlns="http://schemas.openxmlformats.org/spreadsheetml/2006/main" count="687" uniqueCount="215">
  <si>
    <t>Universidad de Puerto Rico</t>
  </si>
  <si>
    <t>Administración Central</t>
  </si>
  <si>
    <t>Vicepresidencia en Asuntos Académicos</t>
  </si>
  <si>
    <t>División de Investigación y Planificación</t>
  </si>
  <si>
    <t>Perfil Institucional de la UPR</t>
  </si>
  <si>
    <t>Año Académico 2009- 2010</t>
  </si>
  <si>
    <t>Unidades</t>
  </si>
  <si>
    <t>Admisiones</t>
  </si>
  <si>
    <t>Admitidos</t>
  </si>
  <si>
    <t>Femeninos</t>
  </si>
  <si>
    <t>Masculinos</t>
  </si>
  <si>
    <t>Estudiantes Nuevo Ingreso</t>
  </si>
  <si>
    <t>Subgraduada</t>
  </si>
  <si>
    <t>Graduada</t>
  </si>
  <si>
    <t>Regular</t>
  </si>
  <si>
    <t>Irregular</t>
  </si>
  <si>
    <t>Equivalente Regular/3</t>
  </si>
  <si>
    <t>Segundo Semestre</t>
  </si>
  <si>
    <t>Suspensiones</t>
  </si>
  <si>
    <t>Bajas</t>
  </si>
  <si>
    <t>Extranjeros</t>
  </si>
  <si>
    <t>Recinto de Rio Piedras</t>
  </si>
  <si>
    <t>Recinto de Ciencias Médicas/5</t>
  </si>
  <si>
    <t>UPR en Cayey</t>
  </si>
  <si>
    <t>UPR en Humacao</t>
  </si>
  <si>
    <t>UPR en Aguadilla</t>
  </si>
  <si>
    <t>UPR en Arecibo</t>
  </si>
  <si>
    <t>UPR en Bayamón</t>
  </si>
  <si>
    <t>UPR en Carolina</t>
  </si>
  <si>
    <t>UPR en Ponce</t>
  </si>
  <si>
    <t>UPR en Utuado</t>
  </si>
  <si>
    <t>TOTAL</t>
  </si>
  <si>
    <t>Grados</t>
  </si>
  <si>
    <t>Personal</t>
  </si>
  <si>
    <t>Tasas/1</t>
  </si>
  <si>
    <t>Clasificación Carnegie/2</t>
  </si>
  <si>
    <t>Total</t>
  </si>
  <si>
    <t>Femenino</t>
  </si>
  <si>
    <t>Masculino</t>
  </si>
  <si>
    <t>Docente</t>
  </si>
  <si>
    <t>No Docente</t>
  </si>
  <si>
    <t>Retención Cohorte 2008</t>
  </si>
  <si>
    <t>Graduación Cohorte 2003</t>
  </si>
  <si>
    <t>Research Universities</t>
  </si>
  <si>
    <t>Baccalaureate Colleges - Diverse Fields</t>
  </si>
  <si>
    <t>Fuente de Información: Unidades del Sistema UPR</t>
  </si>
  <si>
    <t>Fecha: 15 de diciembre de 2009</t>
  </si>
  <si>
    <t>Notas: 1. Tasas de retención y graduación para estudiantes solicitantes de escuela superior, http://nces.ed.gov/IPEDS.</t>
  </si>
  <si>
    <t>2. Clasificación Carnegie: http://carnegiefoundation.org.</t>
  </si>
  <si>
    <t>3. Equivalente regular: es la suma del número de estudiantes regulares y del cociente que se obtiene al dividir por la carga regular el total de créditos de los estudiantes irregulares.</t>
  </si>
  <si>
    <t>4. Solicitantes en primera alternativa</t>
  </si>
  <si>
    <t>Recinto de Ciencias Médicas</t>
  </si>
  <si>
    <t>Matrícula Total, SubGraduada y Graduada</t>
  </si>
  <si>
    <t>SubGraduada</t>
  </si>
  <si>
    <t>Equivalente Regular</t>
  </si>
  <si>
    <t>Fecha: 2 de febrero de 2009</t>
  </si>
  <si>
    <t>SubGraduada Internacional</t>
  </si>
  <si>
    <t>Graduada Internacional</t>
  </si>
  <si>
    <t>Total SubGraduada</t>
  </si>
  <si>
    <t>Total SubGraduada Internacional</t>
  </si>
  <si>
    <t>Total Graduada</t>
  </si>
  <si>
    <t>Total Graduada Internacional</t>
  </si>
  <si>
    <t>Fecha: 31 de febrero de 2011</t>
  </si>
  <si>
    <t>Matrícula por Programa Académico</t>
  </si>
  <si>
    <t>Traslados</t>
  </si>
  <si>
    <t>Asociados</t>
  </si>
  <si>
    <t>Bachillerato</t>
  </si>
  <si>
    <t>Post-Bachillerato</t>
  </si>
  <si>
    <t>Maestría</t>
  </si>
  <si>
    <t>Post-Graduado</t>
  </si>
  <si>
    <t>Doctorado</t>
  </si>
  <si>
    <t>Post-Doctorado</t>
  </si>
  <si>
    <t>Primer Nivel Profesional</t>
  </si>
  <si>
    <t>Otros</t>
  </si>
  <si>
    <t>Permisos Especiales o Mejoramiento Profesional</t>
  </si>
  <si>
    <t>Programa General</t>
  </si>
  <si>
    <t>DECEP</t>
  </si>
  <si>
    <t>-</t>
  </si>
  <si>
    <t>N/A</t>
  </si>
  <si>
    <t>N/I</t>
  </si>
  <si>
    <t>Fecha:  junio de 2010</t>
  </si>
  <si>
    <t>Matrícula Total por Género, Subgraduada, Graduada y Grados por Género</t>
  </si>
  <si>
    <t>Matrícula</t>
  </si>
  <si>
    <t>Recinto de Ciencias Médicas/1</t>
  </si>
  <si>
    <t>Fecha: 22 de diciembre de 2010</t>
  </si>
  <si>
    <t>Grados de la UPR</t>
  </si>
  <si>
    <t>Certificados</t>
  </si>
  <si>
    <t>%</t>
  </si>
  <si>
    <t>Post  Bachillerato</t>
  </si>
  <si>
    <t>Post  Graduado</t>
  </si>
  <si>
    <t>Post  Doctoral</t>
  </si>
  <si>
    <t>Otro</t>
  </si>
  <si>
    <t>* Incluye los Certificados Post Doctorales de Medicina (Residencias) y Medicina Dental</t>
  </si>
  <si>
    <t>** Incluye los grados doctorales en Cs. Biomédicas y los de Primer Nivel Profesional de Medicina, Odontología y Farmacia</t>
  </si>
  <si>
    <t>Cursos de la UPR</t>
  </si>
  <si>
    <t>Número de Secciones</t>
  </si>
  <si>
    <t>Número de Estudiantes Sección</t>
  </si>
  <si>
    <t>Promedio de Estudiantes Sección</t>
  </si>
  <si>
    <t>Estudiantes Sección-Crédito</t>
  </si>
  <si>
    <t>Fecha: 21 de mayo de 2010</t>
  </si>
  <si>
    <t>Género</t>
  </si>
  <si>
    <t>Preparación Académica</t>
  </si>
  <si>
    <t>Tipo de Nombramiento</t>
  </si>
  <si>
    <t>Tipo de Tarea</t>
  </si>
  <si>
    <t>Licencia</t>
  </si>
  <si>
    <t>Otros/1</t>
  </si>
  <si>
    <t>Profesor Visitante</t>
  </si>
  <si>
    <t>Catedrático</t>
  </si>
  <si>
    <t>Catedrático Asociado</t>
  </si>
  <si>
    <t>Catedrático Auxiliar</t>
  </si>
  <si>
    <t>Instructor</t>
  </si>
  <si>
    <t>Instructor Auxiliar</t>
  </si>
  <si>
    <t>Conferenciante</t>
  </si>
  <si>
    <t>Otros/2</t>
  </si>
  <si>
    <t>Contrato de Servicio</t>
  </si>
  <si>
    <t>Completa</t>
  </si>
  <si>
    <t>Parcial</t>
  </si>
  <si>
    <t>1/Datos no informados o personal con otros grados académicos.</t>
  </si>
  <si>
    <t>Año Académico 2009-2010</t>
  </si>
  <si>
    <t>Unidad</t>
  </si>
  <si>
    <t>Tiempo Completo</t>
  </si>
  <si>
    <t>Tiempo Parcial**</t>
  </si>
  <si>
    <t>Totales</t>
  </si>
  <si>
    <t>Fecha: 29 de noviembre de 2010</t>
  </si>
  <si>
    <t>Banco de datos HRS Nov. 2009</t>
  </si>
  <si>
    <t>Ipeds 2009-10</t>
  </si>
  <si>
    <t>Personal  con Rango Docente en Tareas Administrativas por Unidad, Rango, Jornada de Trabajo y Género</t>
  </si>
  <si>
    <t>Docente en Tareas Administrativas</t>
  </si>
  <si>
    <t>Rango Docente</t>
  </si>
  <si>
    <t>Investigación</t>
  </si>
  <si>
    <t>Consejeros Profesionales</t>
  </si>
  <si>
    <t>Bibliotecarios Profesionales</t>
  </si>
  <si>
    <t>Trabajador Social</t>
  </si>
  <si>
    <t>Ejecutivo Administrativos</t>
  </si>
  <si>
    <t>Personal No Docente  por Preparación Académica, Jornada de Trabajo, Tipo de Puesto y Género</t>
  </si>
  <si>
    <t>Tiempo Parcial</t>
  </si>
  <si>
    <t>Juris-Doctor</t>
  </si>
  <si>
    <t>Asociado</t>
  </si>
  <si>
    <t>Escuela Superior/    Vocacional</t>
  </si>
  <si>
    <t>Otros*</t>
  </si>
  <si>
    <t>F</t>
  </si>
  <si>
    <t>M</t>
  </si>
  <si>
    <t>Notas:</t>
  </si>
  <si>
    <t>*Otros: Incluye personal con menos de Escuela Superior, Certificados, Con cursos universitarios y los no informados</t>
  </si>
  <si>
    <t>Personal Docente y No Docente por Categoría Ocupacional (IPEDS), Carga Académica y Género</t>
  </si>
  <si>
    <t>Año Académico 2009-10</t>
  </si>
  <si>
    <t>Gran Total</t>
  </si>
  <si>
    <t>Docente Enseñanza</t>
  </si>
  <si>
    <t>Docente Otro</t>
  </si>
  <si>
    <t>Profesionales</t>
  </si>
  <si>
    <t>Clerical/ Secretarial</t>
  </si>
  <si>
    <t>Técnico/ Paraprofesional</t>
  </si>
  <si>
    <t>Revisada: junio/2013</t>
  </si>
  <si>
    <t xml:space="preserve">Transferencias </t>
  </si>
  <si>
    <t>Readmisión</t>
  </si>
  <si>
    <t>N/I - No Identificable. En el RCM se reciben Traslados Articulados</t>
  </si>
  <si>
    <r>
      <t>5. La matrícula total  del  RCM no incluye</t>
    </r>
    <r>
      <rPr>
        <b/>
        <sz val="9"/>
        <color rgb="FF000000"/>
        <rFont val="Calibri"/>
        <family val="2"/>
      </rPr>
      <t xml:space="preserve"> </t>
    </r>
    <r>
      <rPr>
        <b/>
        <u val="double"/>
        <sz val="9"/>
        <rFont val="Calibri"/>
        <family val="2"/>
      </rPr>
      <t>514</t>
    </r>
    <r>
      <rPr>
        <sz val="9"/>
        <color rgb="FF000000"/>
        <rFont val="Calibri"/>
        <family val="2"/>
      </rPr>
      <t xml:space="preserve"> estudiantes residentes e internos y permisos especiales, para un total de 2,895.</t>
    </r>
  </si>
  <si>
    <r>
      <t>1.  La matrícula total  del  RCM no incluye</t>
    </r>
    <r>
      <rPr>
        <b/>
        <sz val="9"/>
        <color rgb="FF000000"/>
        <rFont val="Calibri"/>
        <family val="2"/>
      </rPr>
      <t xml:space="preserve"> </t>
    </r>
    <r>
      <rPr>
        <b/>
        <u val="double"/>
        <sz val="9"/>
        <rFont val="Calibri"/>
        <family val="2"/>
      </rPr>
      <t xml:space="preserve">514 </t>
    </r>
    <r>
      <rPr>
        <sz val="9"/>
        <color rgb="FF000000"/>
        <rFont val="Calibri"/>
        <family val="2"/>
      </rPr>
      <t>estudiantes residentes e internos y permisos especiales, para un total de 2,895.</t>
    </r>
  </si>
  <si>
    <t>1. La matrícula total  del  RCM no incluye 514 estudiantes residentes e internos y permisos especiales, para un total de 2,895.</t>
  </si>
  <si>
    <r>
      <t>Recinto de Ciencias Médicas</t>
    </r>
    <r>
      <rPr>
        <b/>
        <sz val="8"/>
        <color rgb="FF000000"/>
        <rFont val="Calibri"/>
        <family val="2"/>
      </rPr>
      <t>/1</t>
    </r>
  </si>
  <si>
    <r>
      <t xml:space="preserve">Solicitantes </t>
    </r>
    <r>
      <rPr>
        <b/>
        <sz val="8"/>
        <color rgb="FF000000"/>
        <rFont val="Calibri"/>
        <family val="2"/>
      </rPr>
      <t>/4</t>
    </r>
  </si>
  <si>
    <t>Permanente</t>
  </si>
  <si>
    <t>Probatorio</t>
  </si>
  <si>
    <t>Trabajos Diestros</t>
  </si>
  <si>
    <t>Ejecutivo/ Administrativo</t>
  </si>
  <si>
    <t>Enseñanza</t>
  </si>
  <si>
    <t>Enseñanza / Investigación (combinados)</t>
  </si>
  <si>
    <t>Servicio/ Mantenimiento</t>
  </si>
  <si>
    <t>Recinto Universitario de Mayagüez</t>
  </si>
  <si>
    <t>Personal Docente Enseñanza por Género, Rango Académico,  Jornada de Trabajo, Tipo de Nombramiento</t>
  </si>
  <si>
    <t>Rango Académico</t>
  </si>
  <si>
    <t>* Incluye Catedráticos, Cat. Asociado, Cat. Auxiliar, Instructor, Prof. Adjunto, Personal Docente, Rango Docente no reglamentado</t>
  </si>
  <si>
    <t>Contrato</t>
  </si>
  <si>
    <t xml:space="preserve">Contrato </t>
  </si>
  <si>
    <t>Personal Docente por Género, Preparación Académica, Rango Académico, Tipo de Nombramiento y Tipo de Tarea</t>
  </si>
  <si>
    <t>2/Incluye, psicólogos, consejeros, bibliotecarios, investigadores, Profesores Adjunto, rango docente no reglamentado, etc. De estos hay 313 3n otros que no se pudieron clasificar al momento de ofrece la información</t>
  </si>
  <si>
    <t>Otros Profesionales</t>
  </si>
  <si>
    <t>Matrícula Total, SubGraduada, Graduada segregada por Internacional, Regular, Irregular y Equivalente Regular</t>
  </si>
  <si>
    <t>Matriculados</t>
  </si>
  <si>
    <t>Special Focus Institutions Medical Schools and Medical Centers</t>
  </si>
  <si>
    <t>Master's Colleges and Universities</t>
  </si>
  <si>
    <t>FTE SubGraduada</t>
  </si>
  <si>
    <t>FTE Graduada</t>
  </si>
  <si>
    <t>Primer Semestre</t>
  </si>
  <si>
    <t xml:space="preserve">Tipo de Admisión </t>
  </si>
  <si>
    <t>Traslados Articulados</t>
  </si>
  <si>
    <t>Niveles</t>
  </si>
  <si>
    <t>* En unidad de Arecibo no aplican Grados Post-Bachillerato, Post-Graduado y Post Doctoral.</t>
  </si>
  <si>
    <t>Número de Cursos</t>
  </si>
  <si>
    <t>Psicólogos</t>
  </si>
  <si>
    <t>** Incluye personal por contrato y también personal que apareció en el banco de datos con tipo de nombramiento probatorio y permanente</t>
  </si>
  <si>
    <r>
      <rPr>
        <b/>
        <sz val="16"/>
        <color rgb="FF000000"/>
        <rFont val="Times New Roman"/>
        <family val="1"/>
      </rPr>
      <t>Dirección Postal:</t>
    </r>
    <r>
      <rPr>
        <sz val="16"/>
        <color rgb="FF000000"/>
        <rFont val="Times New Roman"/>
        <family val="1"/>
      </rPr>
      <t xml:space="preserve">  Universidad de Puerto Rico Vicepresidencia de Asuntos Académicos Jardín Botánico Sur 1187 Calle Flamboyán San Juan, P.R. 00926-1117</t>
    </r>
  </si>
  <si>
    <r>
      <rPr>
        <b/>
        <sz val="16"/>
        <color rgb="FF000000"/>
        <rFont val="Times New Roman"/>
        <family val="1"/>
      </rPr>
      <t>Teléfono:</t>
    </r>
    <r>
      <rPr>
        <sz val="16"/>
        <color rgb="FF000000"/>
        <rFont val="Times New Roman"/>
        <family val="1"/>
      </rPr>
      <t xml:space="preserve"> (787) 250-0000 ext. 3133</t>
    </r>
  </si>
  <si>
    <r>
      <rPr>
        <b/>
        <sz val="16"/>
        <color rgb="FF000000"/>
        <rFont val="Times New Roman"/>
        <family val="1"/>
      </rPr>
      <t xml:space="preserve">Fax: </t>
    </r>
    <r>
      <rPr>
        <sz val="16"/>
        <color rgb="FF000000"/>
        <rFont val="Times New Roman"/>
        <family val="1"/>
      </rPr>
      <t>(787) 250-6120</t>
    </r>
  </si>
  <si>
    <r>
      <rPr>
        <b/>
        <sz val="16"/>
        <color rgb="FF000000"/>
        <rFont val="Times New Roman"/>
        <family val="1"/>
      </rPr>
      <t xml:space="preserve">Correo electrónico: </t>
    </r>
    <r>
      <rPr>
        <sz val="16"/>
        <color rgb="FF000000"/>
        <rFont val="Times New Roman"/>
        <family val="1"/>
      </rPr>
      <t>yolanda.rivera2@upr.edu, delia.camacho@upr.edu</t>
    </r>
  </si>
  <si>
    <r>
      <rPr>
        <b/>
        <sz val="16"/>
        <color rgb="FF000000"/>
        <rFont val="Times New Roman"/>
        <family val="1"/>
      </rPr>
      <t>Tabla 1</t>
    </r>
    <r>
      <rPr>
        <sz val="16"/>
        <color rgb="FF000000"/>
        <rFont val="Times New Roman"/>
        <family val="1"/>
      </rPr>
      <t>. Perfil: Datos de Admisiones, matrícula total por género, semestre, tipo de programa, grados, personal docente y no docente, tasas y clasificación Carnegie.</t>
    </r>
  </si>
  <si>
    <r>
      <rPr>
        <b/>
        <sz val="16"/>
        <color rgb="FF000000"/>
        <rFont val="Times New Roman"/>
        <family val="1"/>
      </rPr>
      <t>Tabla 2</t>
    </r>
    <r>
      <rPr>
        <sz val="16"/>
        <color rgb="FF000000"/>
        <rFont val="Times New Roman"/>
        <family val="1"/>
      </rPr>
      <t>. Matrícula Total, SubGraduada y Graduada.</t>
    </r>
  </si>
  <si>
    <r>
      <rPr>
        <b/>
        <sz val="16"/>
        <color rgb="FF000000"/>
        <rFont val="Times New Roman"/>
        <family val="1"/>
      </rPr>
      <t>Tabla 4</t>
    </r>
    <r>
      <rPr>
        <sz val="16"/>
        <color rgb="FF000000"/>
        <rFont val="Times New Roman"/>
        <family val="1"/>
      </rPr>
      <t>. Matrícula por Programa Académico.</t>
    </r>
  </si>
  <si>
    <r>
      <rPr>
        <b/>
        <sz val="16"/>
        <color rgb="FF000000"/>
        <rFont val="Times New Roman"/>
        <family val="1"/>
      </rPr>
      <t>Tabla 5</t>
    </r>
    <r>
      <rPr>
        <sz val="16"/>
        <color rgb="FF000000"/>
        <rFont val="Times New Roman"/>
        <family val="1"/>
      </rPr>
      <t>. Matrícula Total por Género, Subgraduada, Graduada y Grados por Género.</t>
    </r>
  </si>
  <si>
    <r>
      <rPr>
        <b/>
        <sz val="16"/>
        <color rgb="FF000000"/>
        <rFont val="Times New Roman"/>
        <family val="1"/>
      </rPr>
      <t>Tabla 6</t>
    </r>
    <r>
      <rPr>
        <sz val="16"/>
        <color rgb="FF000000"/>
        <rFont val="Times New Roman"/>
        <family val="1"/>
      </rPr>
      <t>. Grados de la UPR.</t>
    </r>
  </si>
  <si>
    <r>
      <rPr>
        <b/>
        <sz val="16"/>
        <color rgb="FF000000"/>
        <rFont val="Times New Roman"/>
        <family val="1"/>
      </rPr>
      <t>Tabla 7</t>
    </r>
    <r>
      <rPr>
        <sz val="16"/>
        <color rgb="FF000000"/>
        <rFont val="Times New Roman"/>
        <family val="1"/>
      </rPr>
      <t>. Cursos de la UPR.</t>
    </r>
  </si>
  <si>
    <r>
      <rPr>
        <b/>
        <sz val="16"/>
        <color rgb="FF000000"/>
        <rFont val="Times New Roman"/>
        <family val="1"/>
      </rPr>
      <t>Tabla 8</t>
    </r>
    <r>
      <rPr>
        <sz val="16"/>
        <color rgb="FF000000"/>
        <rFont val="Times New Roman"/>
        <family val="1"/>
      </rPr>
      <t>. Personal Docente y No Docente por Categoría Ocupacional (IPEDS), Carga Académica y Género.</t>
    </r>
  </si>
  <si>
    <r>
      <rPr>
        <b/>
        <sz val="16"/>
        <color rgb="FF000000"/>
        <rFont val="Times New Roman"/>
        <family val="1"/>
      </rPr>
      <t>Tabla 9</t>
    </r>
    <r>
      <rPr>
        <sz val="16"/>
        <color rgb="FF000000"/>
        <rFont val="Times New Roman"/>
        <family val="1"/>
      </rPr>
      <t>. Personal Docente por Género, Preparación Académica, Rango Académico, Tipo de Nombramiento y Tipo de Tarea.</t>
    </r>
  </si>
  <si>
    <r>
      <rPr>
        <b/>
        <sz val="16"/>
        <color rgb="FF000000"/>
        <rFont val="Times New Roman"/>
        <family val="1"/>
      </rPr>
      <t>Tabla 10</t>
    </r>
    <r>
      <rPr>
        <sz val="16"/>
        <color rgb="FF000000"/>
        <rFont val="Times New Roman"/>
        <family val="1"/>
      </rPr>
      <t>. Personal Docente Enseñanza por Género, Rango Académico,  Jornada de Trabajo, Tipo de Nombramiento.</t>
    </r>
  </si>
  <si>
    <r>
      <rPr>
        <b/>
        <sz val="16"/>
        <color rgb="FF000000"/>
        <rFont val="Times New Roman"/>
        <family val="1"/>
      </rPr>
      <t>Tabla 11</t>
    </r>
    <r>
      <rPr>
        <sz val="16"/>
        <color rgb="FF000000"/>
        <rFont val="Times New Roman"/>
        <family val="1"/>
      </rPr>
      <t>. Personal  con Rango Docente en Tareas Administrativas por Unidad, Rango, Jornada de Trabajo y Género.</t>
    </r>
  </si>
  <si>
    <r>
      <rPr>
        <b/>
        <sz val="16"/>
        <color rgb="FF000000"/>
        <rFont val="Times New Roman"/>
        <family val="1"/>
      </rPr>
      <t>Tabla 12</t>
    </r>
    <r>
      <rPr>
        <sz val="16"/>
        <color rgb="FF000000"/>
        <rFont val="Times New Roman"/>
        <family val="1"/>
      </rPr>
      <t>. Personal No Docente  por Preparación Académica, Jornada de Trabajo, Tipo de Puesto y Género.</t>
    </r>
  </si>
  <si>
    <r>
      <rPr>
        <b/>
        <sz val="16"/>
        <color rgb="FF000000"/>
        <rFont val="Times New Roman"/>
        <family val="1"/>
      </rPr>
      <t>Tabla 3</t>
    </r>
    <r>
      <rPr>
        <sz val="16"/>
        <color rgb="FF000000"/>
        <rFont val="Times New Roman"/>
        <family val="1"/>
      </rPr>
      <t>. Matrícula Total, SubGraduada, Graduada segregada por Internacional, Regular, Irregular y Equivalente Regular.</t>
    </r>
  </si>
  <si>
    <r>
      <rPr>
        <b/>
        <sz val="16"/>
        <color rgb="FF000000"/>
        <rFont val="Times New Roman"/>
        <family val="1"/>
      </rPr>
      <t>Persona contacto:</t>
    </r>
    <r>
      <rPr>
        <sz val="16"/>
        <color rgb="FF000000"/>
        <rFont val="Times New Roman"/>
        <family val="1"/>
      </rPr>
      <t xml:space="preserve"> Plan. Yolanda Rivera Ortiz, Coordinadora de programas y Dra. Delia Camacho, Vicepresidenta para Asuntos Académicos</t>
    </r>
  </si>
  <si>
    <r>
      <rPr>
        <b/>
        <sz val="16"/>
        <color rgb="FF000000"/>
        <rFont val="Times New Roman"/>
        <family val="1"/>
      </rPr>
      <t>Dirección física:</t>
    </r>
    <r>
      <rPr>
        <sz val="16"/>
        <color rgb="FF000000"/>
        <rFont val="Times New Roman"/>
        <family val="1"/>
      </rPr>
      <t xml:space="preserve"> Universidad de Puerto Rico Administración Central Vicepresidencia de Asuntos Académicos Jardín Botánico Sur 1187 Calle Flamboyán San Juan, P.R. 00926-1117</t>
    </r>
  </si>
  <si>
    <r>
      <rPr>
        <b/>
        <sz val="16"/>
        <color rgb="FF000000"/>
        <rFont val="Times New Roman"/>
        <family val="1"/>
      </rPr>
      <t xml:space="preserve">Fecha de publicación del informe: </t>
    </r>
    <r>
      <rPr>
        <sz val="16"/>
        <color rgb="FF000000"/>
        <rFont val="Times New Roman"/>
        <family val="1"/>
      </rPr>
      <t>marzo 2014</t>
    </r>
  </si>
  <si>
    <r>
      <rPr>
        <b/>
        <sz val="16"/>
        <color rgb="FF000000"/>
        <rFont val="Times New Roman"/>
        <family val="1"/>
      </rPr>
      <t xml:space="preserve">Fecha de publicación del próximo informe: </t>
    </r>
    <r>
      <rPr>
        <sz val="16"/>
        <color rgb="FF000000"/>
        <rFont val="Times New Roman"/>
        <family val="1"/>
      </rPr>
      <t>abril 2014</t>
    </r>
  </si>
  <si>
    <r>
      <rPr>
        <b/>
        <sz val="16"/>
        <color rgb="FF000000"/>
        <rFont val="Times New Roman"/>
        <family val="1"/>
      </rPr>
      <t>Como obtener está información:</t>
    </r>
    <r>
      <rPr>
        <sz val="16"/>
        <color rgb="FF000000"/>
        <rFont val="Times New Roman"/>
        <family val="1"/>
      </rPr>
      <t xml:space="preserve"> (1) Envíe solicitud por correo electrónico a yolanda.rivera2@upr.edu o  delia.camacho@upr.edu; (2) llame a uno de los teléfonos: (787) 250-0000 ext. 3133, 3116; (3) envíe una solicitud por fax al (787) 250-6120; (4) envíe su solicitud por correo a  Universidad de Puerto Rico Vicepresidencia de Asuntos Académicos Jardín Botánico Sur 1187 Calle Flamboyán San Juan, P.R. 00926-1117; o (5) visite las oficinas del la Universidad de Puerto Rico Administración Central, Vicepresidencia de Asuntos Académicos en el Jardín Botánico Sur 1187 Calle Flamboyán San Juan, P.R. 00926-1117, en el horario de 7:30 am a 4:30 pm de lunes a viernes. El informe está disponible en papel y en los siguientes formatos electrónicos: Excel, PDF(readable).  El informe no tiene costo.</t>
    </r>
  </si>
  <si>
    <r>
      <rPr>
        <b/>
        <sz val="16"/>
        <color rgb="FF000000"/>
        <rFont val="Times New Roman"/>
        <family val="1"/>
      </rPr>
      <t>Fuentes de Información:</t>
    </r>
    <r>
      <rPr>
        <sz val="16"/>
        <color rgb="FF000000"/>
        <rFont val="Times New Roman"/>
        <family val="1"/>
      </rPr>
      <t xml:space="preserve"> La información presentada en este informe se recopila a través de la Oficinas de Planificación e Investigación Institucional de las unidades del sistema universitario de la Universidad de Puerto. En algunos casos obtuvimos información a través del Integrated Postsecondary Education Data System (IPEDS). IPEDS es un sistema de encuestas interrelacionadas que realiza anualmente el National Center for Education Statistics (NCES) del Departamento de Educación Federal.  Todas las instituciones de educación superior que reciben fondos federales para becas de educación bajo el Título IV tienen que proveer sus datos a través de IPEDS.</t>
    </r>
  </si>
  <si>
    <r>
      <rPr>
        <b/>
        <sz val="16"/>
        <color rgb="FF000000"/>
        <rFont val="Times New Roman"/>
        <family val="1"/>
      </rPr>
      <t xml:space="preserve">Marco legal: </t>
    </r>
    <r>
      <rPr>
        <sz val="16"/>
        <color rgb="FF000000"/>
        <rFont val="Times New Roman"/>
        <family val="1"/>
      </rPr>
      <t xml:space="preserve"> La certificación Número 90 2002-2003 Reorganización de la Oficina del Presidente de la Universidad de Puerto Rico  establece la Vicepresidencia en Asuntos Académicos  y en la función 13 establece  "Mantener un sistema de información e investigación institucional que provea un banco de datos dirigidos a facilitar la toma de decisiones a nivel gerencial, integrar el flujo de información institucional; proveer apoyo técnico al resto del sistema universitarios y promover el intercambio de estadísticas y proyecciones con otras instituciones de educación superior". Además. la Higher Education Act de 1965, según enmendada (20 USC 1094, Section 487(a)(17) and 34 CFR 668.14(b)(19)), requiere que toda institución que recibe fondos federales para becas de educación bajo el Título IV provea datos sobre matrícula, egresados, tasas de graduación docencia, entre otros; incluyendo las estadísticas elaboradas por el “Integrated Postsecondary Educational Data System” (IPEDS) o cualquier otro sistema de recopilación de datos estadísticos.</t>
    </r>
  </si>
  <si>
    <r>
      <rPr>
        <b/>
        <sz val="16"/>
        <color rgb="FF000000"/>
        <rFont val="Times New Roman"/>
        <family val="1"/>
      </rPr>
      <t>Perfil Institucional Año Académico 2009-10</t>
    </r>
    <r>
      <rPr>
        <sz val="16"/>
        <color rgb="FF000000"/>
        <rFont val="Times New Roman"/>
        <family val="1"/>
      </rPr>
      <t>: El Perfil Institucional del Académico del Años Académico 2009-10 contiene un resumen de la información que se recopila en la Universidad de Puerto Rico en sus distintas temáticas. En las distintas tablas encontrará datos de cada una de las unidades del sistema universitario de la UPR.</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</si>
</sst>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0.0;\(#,##0.0\)"/>
    <numFmt numFmtId="165" formatCode="0.0%"/>
    <numFmt numFmtId="166" formatCode="_(* #,##0_);_(* \(#,##0\);_(* &quot;-&quot;??_);_(@_)"/>
  </numFmts>
  <fonts count="39" x14ac:knownFonts="1">
    <font>
      <sz val="10"/>
      <color rgb="FF000000"/>
      <name val="Arial"/>
    </font>
    <font>
      <sz val="9"/>
      <color rgb="FF000000"/>
      <name val="Calibri"/>
      <family val="2"/>
    </font>
    <font>
      <sz val="11"/>
      <color rgb="FF000000"/>
      <name val="Calibri"/>
      <family val="2"/>
    </font>
    <font>
      <b/>
      <sz val="11"/>
      <color rgb="FF000000"/>
      <name val="Calibri"/>
      <family val="2"/>
    </font>
    <font>
      <b/>
      <sz val="10"/>
      <color rgb="FF000000"/>
      <name val="Calibri"/>
      <family val="2"/>
    </font>
    <font>
      <b/>
      <sz val="9"/>
      <color rgb="FF000000"/>
      <name val="Calibri"/>
      <family val="2"/>
    </font>
    <font>
      <sz val="8"/>
      <color rgb="FF000000"/>
      <name val="Arial"/>
      <family val="2"/>
    </font>
    <font>
      <sz val="9"/>
      <color rgb="FF000000"/>
      <name val="Arial"/>
      <family val="2"/>
    </font>
    <font>
      <sz val="8"/>
      <color rgb="FF000000"/>
      <name val="Calibri"/>
      <family val="2"/>
    </font>
    <font>
      <b/>
      <sz val="8"/>
      <color rgb="FF000000"/>
      <name val="Calibri"/>
      <family val="2"/>
    </font>
    <font>
      <b/>
      <i/>
      <sz val="11"/>
      <color rgb="FF000000"/>
      <name val="Calibri"/>
      <family val="2"/>
    </font>
    <font>
      <sz val="8"/>
      <color rgb="FF000000"/>
      <name val="Calibri"/>
      <family val="2"/>
    </font>
    <font>
      <sz val="10"/>
      <color rgb="FF000000"/>
      <name val="Arial"/>
      <family val="2"/>
    </font>
    <font>
      <b/>
      <sz val="11"/>
      <color rgb="FF000000"/>
      <name val="Calibri"/>
      <family val="2"/>
    </font>
    <font>
      <sz val="10"/>
      <color rgb="FF000000"/>
      <name val="Calibri"/>
      <family val="2"/>
    </font>
    <font>
      <i/>
      <sz val="10"/>
      <color rgb="FF000000"/>
      <name val="Calibri"/>
      <family val="2"/>
    </font>
    <font>
      <sz val="8"/>
      <color rgb="FF000000"/>
      <name val="Calibri"/>
      <family val="2"/>
    </font>
    <font>
      <sz val="10"/>
      <color rgb="FF000000"/>
      <name val="Calibri"/>
      <family val="2"/>
    </font>
    <font>
      <sz val="10"/>
      <color rgb="FF000000"/>
      <name val="Calibri"/>
      <family val="2"/>
    </font>
    <font>
      <sz val="10"/>
      <color rgb="FF000000"/>
      <name val="Arial"/>
      <family val="2"/>
    </font>
    <font>
      <sz val="11"/>
      <color rgb="FF000000"/>
      <name val="Arial"/>
      <family val="2"/>
    </font>
    <font>
      <b/>
      <u val="double"/>
      <sz val="9"/>
      <name val="Calibri"/>
      <family val="2"/>
    </font>
    <font>
      <b/>
      <i/>
      <sz val="11"/>
      <color rgb="FF000000"/>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b/>
      <sz val="9"/>
      <color rgb="FF000000"/>
      <name val="Calibri"/>
      <family val="2"/>
      <scheme val="minor"/>
    </font>
    <font>
      <b/>
      <sz val="10"/>
      <color rgb="FF000000"/>
      <name val="Calibri"/>
      <family val="2"/>
      <scheme val="minor"/>
    </font>
    <font>
      <sz val="10"/>
      <color rgb="FF000000"/>
      <name val="Calibri"/>
      <family val="2"/>
      <scheme val="minor"/>
    </font>
    <font>
      <b/>
      <i/>
      <sz val="10"/>
      <color rgb="FF000000"/>
      <name val="Calibri"/>
      <family val="2"/>
    </font>
    <font>
      <sz val="8"/>
      <name val="Arial"/>
    </font>
    <font>
      <u/>
      <sz val="10"/>
      <color theme="10"/>
      <name val="Arial"/>
    </font>
    <font>
      <u/>
      <sz val="10"/>
      <color theme="11"/>
      <name val="Arial"/>
    </font>
    <font>
      <sz val="12"/>
      <color rgb="FF000000"/>
      <name val="Times New Roman"/>
      <family val="1"/>
    </font>
    <font>
      <sz val="16"/>
      <color rgb="FF000000"/>
      <name val="Times New Roman"/>
      <family val="1"/>
    </font>
    <font>
      <b/>
      <sz val="18"/>
      <color rgb="FF000000"/>
      <name val="Times New Roman"/>
      <family val="1"/>
    </font>
    <font>
      <b/>
      <sz val="16"/>
      <color rgb="FF000000"/>
      <name val="Times New Roman"/>
      <family val="1"/>
    </font>
    <font>
      <b/>
      <sz val="24"/>
      <color rgb="FF000000"/>
      <name val="Times New Roman"/>
      <family val="1"/>
    </font>
    <font>
      <sz val="12"/>
      <color rgb="FF000000"/>
      <name val="Arial"/>
      <family val="2"/>
    </font>
  </fonts>
  <fills count="4">
    <fill>
      <patternFill patternType="none"/>
    </fill>
    <fill>
      <patternFill patternType="gray125"/>
    </fill>
    <fill>
      <patternFill patternType="lightUp">
        <fgColor theme="1" tint="0.499984740745262"/>
        <bgColor indexed="65"/>
      </patternFill>
    </fill>
    <fill>
      <patternFill patternType="lightDown">
        <fgColor theme="1" tint="0.499984740745262"/>
        <bgColor rgb="FFFFFFFF"/>
      </patternFill>
    </fill>
  </fills>
  <borders count="99">
    <border>
      <left/>
      <right/>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right/>
      <top style="medium">
        <color auto="1"/>
      </top>
      <bottom/>
      <diagonal/>
    </border>
    <border>
      <left style="thin">
        <color auto="1"/>
      </left>
      <right/>
      <top style="thin">
        <color auto="1"/>
      </top>
      <bottom style="medium">
        <color auto="1"/>
      </bottom>
      <diagonal/>
    </border>
    <border>
      <left style="thin">
        <color auto="1"/>
      </left>
      <right style="thin">
        <color auto="1"/>
      </right>
      <top style="medium">
        <color auto="1"/>
      </top>
      <bottom style="medium">
        <color auto="1"/>
      </bottom>
      <diagonal/>
    </border>
    <border>
      <left/>
      <right/>
      <top/>
      <bottom style="medium">
        <color auto="1"/>
      </bottom>
      <diagonal/>
    </border>
    <border>
      <left/>
      <right/>
      <top style="medium">
        <color auto="1"/>
      </top>
      <bottom style="medium">
        <color auto="1"/>
      </bottom>
      <diagonal/>
    </border>
    <border>
      <left/>
      <right/>
      <top/>
      <bottom style="medium">
        <color auto="1"/>
      </bottom>
      <diagonal/>
    </border>
    <border>
      <left/>
      <right style="thin">
        <color auto="1"/>
      </right>
      <top style="thin">
        <color auto="1"/>
      </top>
      <bottom style="thin">
        <color auto="1"/>
      </bottom>
      <diagonal/>
    </border>
    <border>
      <left/>
      <right/>
      <top/>
      <bottom style="medium">
        <color auto="1"/>
      </bottom>
      <diagonal/>
    </border>
    <border>
      <left style="thin">
        <color auto="1"/>
      </left>
      <right style="thin">
        <color auto="1"/>
      </right>
      <top style="thin">
        <color auto="1"/>
      </top>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bottom style="medium">
        <color auto="1"/>
      </bottom>
      <diagonal/>
    </border>
    <border>
      <left style="medium">
        <color auto="1"/>
      </left>
      <right style="medium">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thin">
        <color auto="1"/>
      </right>
      <top/>
      <bottom style="thin">
        <color auto="1"/>
      </bottom>
      <diagonal/>
    </border>
    <border>
      <left style="medium">
        <color auto="1"/>
      </left>
      <right style="medium">
        <color auto="1"/>
      </right>
      <top style="thin">
        <color auto="1"/>
      </top>
      <bottom/>
      <diagonal/>
    </border>
    <border>
      <left style="medium">
        <color auto="1"/>
      </left>
      <right style="thin">
        <color auto="1"/>
      </right>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right/>
      <top style="medium">
        <color auto="1"/>
      </top>
      <bottom/>
      <diagonal/>
    </border>
    <border>
      <left style="thin">
        <color auto="1"/>
      </left>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top/>
      <bottom style="thin">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medium">
        <color auto="1"/>
      </bottom>
      <diagonal/>
    </border>
    <border>
      <left style="thin">
        <color auto="1"/>
      </left>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medium">
        <color auto="1"/>
      </top>
      <bottom/>
      <diagonal/>
    </border>
    <border>
      <left/>
      <right style="medium">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top style="thin">
        <color auto="1"/>
      </top>
      <bottom/>
      <diagonal/>
    </border>
    <border>
      <left/>
      <right style="thin">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top style="thin">
        <color auto="1"/>
      </top>
      <bottom style="thin">
        <color auto="1"/>
      </bottom>
      <diagonal/>
    </border>
    <border>
      <left/>
      <right/>
      <top style="thin">
        <color auto="1"/>
      </top>
      <bottom/>
      <diagonal/>
    </border>
  </borders>
  <cellStyleXfs count="4">
    <xf numFmtId="0" fontId="0" fillId="0" borderId="0"/>
    <xf numFmtId="43" fontId="19" fillId="0" borderId="0" applyFon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cellStyleXfs>
  <cellXfs count="570">
    <xf numFmtId="0" fontId="0" fillId="0" borderId="0" xfId="0" applyAlignment="1">
      <alignment wrapText="1"/>
    </xf>
    <xf numFmtId="41" fontId="5" fillId="0" borderId="69" xfId="0" applyNumberFormat="1" applyFont="1" applyBorder="1" applyAlignment="1">
      <alignment vertical="center"/>
    </xf>
    <xf numFmtId="0" fontId="7" fillId="0" borderId="0" xfId="0" applyFont="1" applyAlignment="1">
      <alignment wrapText="1"/>
    </xf>
    <xf numFmtId="0" fontId="1" fillId="0" borderId="0" xfId="0" applyFont="1" applyAlignment="1">
      <alignment vertical="center"/>
    </xf>
    <xf numFmtId="166" fontId="1" fillId="0" borderId="12" xfId="1" applyNumberFormat="1" applyFont="1" applyBorder="1" applyAlignment="1">
      <alignment vertical="center"/>
    </xf>
    <xf numFmtId="166" fontId="1" fillId="0" borderId="78" xfId="1" applyNumberFormat="1" applyFont="1" applyBorder="1" applyAlignment="1">
      <alignment vertical="center"/>
    </xf>
    <xf numFmtId="166" fontId="1" fillId="0" borderId="78" xfId="1" applyNumberFormat="1" applyFont="1" applyFill="1" applyBorder="1" applyAlignment="1">
      <alignment vertical="center"/>
    </xf>
    <xf numFmtId="0" fontId="1" fillId="0" borderId="0" xfId="0" applyFont="1" applyBorder="1" applyAlignment="1">
      <alignment vertical="center" wrapText="1"/>
    </xf>
    <xf numFmtId="0" fontId="5" fillId="0" borderId="0" xfId="0" applyFont="1" applyAlignment="1">
      <alignment vertical="center" wrapText="1"/>
    </xf>
    <xf numFmtId="0" fontId="1" fillId="0" borderId="0" xfId="0" applyFont="1" applyAlignment="1">
      <alignment vertical="center" wrapText="1"/>
    </xf>
    <xf numFmtId="0" fontId="7" fillId="0" borderId="0" xfId="0" applyFont="1" applyBorder="1" applyAlignment="1">
      <alignment wrapText="1"/>
    </xf>
    <xf numFmtId="166" fontId="1" fillId="0" borderId="69" xfId="1" applyNumberFormat="1" applyFont="1" applyBorder="1" applyAlignment="1">
      <alignment vertical="center"/>
    </xf>
    <xf numFmtId="166" fontId="1" fillId="0" borderId="14" xfId="1" applyNumberFormat="1" applyFont="1" applyBorder="1" applyAlignment="1">
      <alignment vertical="center"/>
    </xf>
    <xf numFmtId="0" fontId="1" fillId="0" borderId="0" xfId="0" applyFont="1" applyAlignment="1">
      <alignment horizontal="left" vertical="center" wrapText="1"/>
    </xf>
    <xf numFmtId="0" fontId="7" fillId="0" borderId="0" xfId="0" applyFont="1" applyAlignment="1">
      <alignment vertical="center"/>
    </xf>
    <xf numFmtId="0" fontId="4" fillId="0" borderId="56" xfId="0" applyFont="1" applyBorder="1" applyAlignment="1">
      <alignment vertical="center"/>
    </xf>
    <xf numFmtId="166" fontId="4" fillId="0" borderId="72" xfId="1" applyNumberFormat="1" applyFont="1" applyBorder="1" applyAlignment="1">
      <alignment vertical="center"/>
    </xf>
    <xf numFmtId="166" fontId="4" fillId="0" borderId="45" xfId="1" applyNumberFormat="1" applyFont="1" applyBorder="1" applyAlignment="1">
      <alignment vertical="center"/>
    </xf>
    <xf numFmtId="166" fontId="4" fillId="0" borderId="68" xfId="1" applyNumberFormat="1" applyFont="1" applyBorder="1" applyAlignment="1">
      <alignment vertical="center"/>
    </xf>
    <xf numFmtId="0" fontId="5" fillId="0" borderId="60" xfId="0" applyFont="1" applyBorder="1" applyAlignment="1">
      <alignment vertical="center"/>
    </xf>
    <xf numFmtId="0" fontId="5" fillId="0" borderId="70" xfId="0" applyFont="1" applyBorder="1" applyAlignment="1">
      <alignment vertical="center"/>
    </xf>
    <xf numFmtId="0" fontId="5" fillId="0" borderId="71" xfId="0" applyFont="1" applyBorder="1" applyAlignment="1">
      <alignment horizontal="center" vertical="center"/>
    </xf>
    <xf numFmtId="0" fontId="5" fillId="0" borderId="54" xfId="0" applyFont="1" applyBorder="1" applyAlignment="1">
      <alignment horizontal="center" vertical="center" wrapText="1"/>
    </xf>
    <xf numFmtId="166" fontId="1" fillId="0" borderId="60" xfId="1" applyNumberFormat="1" applyFont="1" applyBorder="1" applyAlignment="1">
      <alignment vertical="center"/>
    </xf>
    <xf numFmtId="166" fontId="1" fillId="0" borderId="10" xfId="1" applyNumberFormat="1" applyFont="1" applyBorder="1" applyAlignment="1">
      <alignment vertical="center"/>
    </xf>
    <xf numFmtId="166" fontId="1" fillId="0" borderId="25" xfId="1" applyNumberFormat="1" applyFont="1" applyBorder="1" applyAlignment="1">
      <alignment vertical="center"/>
    </xf>
    <xf numFmtId="166" fontId="1" fillId="0" borderId="34" xfId="1" applyNumberFormat="1" applyFont="1" applyBorder="1" applyAlignment="1">
      <alignment vertical="center"/>
    </xf>
    <xf numFmtId="166" fontId="1" fillId="0" borderId="70" xfId="1" applyNumberFormat="1" applyFont="1" applyBorder="1" applyAlignment="1">
      <alignment vertical="center"/>
    </xf>
    <xf numFmtId="166" fontId="1" fillId="0" borderId="3" xfId="1" applyNumberFormat="1" applyFont="1" applyBorder="1" applyAlignment="1">
      <alignment vertical="center"/>
    </xf>
    <xf numFmtId="166" fontId="1" fillId="0" borderId="71" xfId="1" applyNumberFormat="1" applyFont="1" applyBorder="1" applyAlignment="1">
      <alignment vertical="center"/>
    </xf>
    <xf numFmtId="0" fontId="20" fillId="0" borderId="0" xfId="0" applyFont="1" applyAlignment="1">
      <alignment wrapText="1"/>
    </xf>
    <xf numFmtId="41" fontId="4" fillId="0" borderId="56" xfId="0" applyNumberFormat="1" applyFont="1" applyBorder="1" applyAlignment="1">
      <alignment vertical="center"/>
    </xf>
    <xf numFmtId="41" fontId="4" fillId="0" borderId="72" xfId="0" applyNumberFormat="1" applyFont="1" applyBorder="1" applyAlignment="1">
      <alignment vertical="center"/>
    </xf>
    <xf numFmtId="166" fontId="4" fillId="0" borderId="56" xfId="1" applyNumberFormat="1" applyFont="1" applyBorder="1" applyAlignment="1">
      <alignment vertical="center"/>
    </xf>
    <xf numFmtId="166" fontId="4" fillId="0" borderId="49" xfId="1" applyNumberFormat="1" applyFont="1" applyBorder="1" applyAlignment="1">
      <alignment vertical="center"/>
    </xf>
    <xf numFmtId="166" fontId="4" fillId="0" borderId="44" xfId="1" applyNumberFormat="1" applyFont="1" applyBorder="1" applyAlignment="1">
      <alignment vertical="center"/>
    </xf>
    <xf numFmtId="166" fontId="4" fillId="0" borderId="88" xfId="1" applyNumberFormat="1" applyFont="1" applyBorder="1" applyAlignment="1">
      <alignment vertical="center"/>
    </xf>
    <xf numFmtId="166" fontId="4" fillId="0" borderId="79" xfId="1" applyNumberFormat="1" applyFont="1" applyBorder="1" applyAlignment="1">
      <alignment vertical="center"/>
    </xf>
    <xf numFmtId="0" fontId="2" fillId="0" borderId="0" xfId="0" applyFont="1" applyAlignment="1">
      <alignment vertical="center" wrapText="1"/>
    </xf>
    <xf numFmtId="0" fontId="5" fillId="0" borderId="25" xfId="0" applyFont="1" applyBorder="1" applyAlignment="1">
      <alignment vertical="center"/>
    </xf>
    <xf numFmtId="0" fontId="1" fillId="0" borderId="0" xfId="0" applyFont="1" applyBorder="1" applyAlignment="1">
      <alignment horizontal="left" vertical="center" wrapText="1"/>
    </xf>
    <xf numFmtId="41" fontId="5" fillId="0" borderId="75" xfId="0" applyNumberFormat="1" applyFont="1" applyBorder="1" applyAlignment="1">
      <alignment vertical="center"/>
    </xf>
    <xf numFmtId="41" fontId="5" fillId="0" borderId="77" xfId="0" applyNumberFormat="1" applyFont="1" applyBorder="1" applyAlignment="1">
      <alignment vertical="center"/>
    </xf>
    <xf numFmtId="41" fontId="5" fillId="0" borderId="12" xfId="0" applyNumberFormat="1" applyFont="1" applyBorder="1" applyAlignment="1">
      <alignment vertical="center"/>
    </xf>
    <xf numFmtId="41" fontId="5" fillId="0" borderId="60" xfId="0" applyNumberFormat="1" applyFont="1" applyBorder="1" applyAlignment="1">
      <alignment vertical="center"/>
    </xf>
    <xf numFmtId="41" fontId="5" fillId="0" borderId="25" xfId="0" applyNumberFormat="1" applyFont="1" applyBorder="1" applyAlignment="1">
      <alignment vertical="center"/>
    </xf>
    <xf numFmtId="41" fontId="5" fillId="0" borderId="76" xfId="0" applyNumberFormat="1" applyFont="1" applyBorder="1" applyAlignment="1">
      <alignment vertical="center"/>
    </xf>
    <xf numFmtId="41" fontId="5" fillId="0" borderId="78" xfId="0" applyNumberFormat="1" applyFont="1" applyBorder="1" applyAlignment="1">
      <alignment vertical="center"/>
    </xf>
    <xf numFmtId="0" fontId="5" fillId="0" borderId="85" xfId="0" applyFont="1" applyBorder="1" applyAlignment="1">
      <alignment vertical="center"/>
    </xf>
    <xf numFmtId="41" fontId="5" fillId="0" borderId="85" xfId="0" applyNumberFormat="1" applyFont="1" applyBorder="1" applyAlignment="1">
      <alignment vertical="center"/>
    </xf>
    <xf numFmtId="41" fontId="5" fillId="0" borderId="83" xfId="0" applyNumberFormat="1" applyFont="1" applyBorder="1" applyAlignment="1">
      <alignment vertical="center"/>
    </xf>
    <xf numFmtId="41" fontId="5" fillId="0" borderId="24" xfId="0" applyNumberFormat="1" applyFont="1" applyBorder="1" applyAlignment="1">
      <alignment vertical="center"/>
    </xf>
    <xf numFmtId="41" fontId="5" fillId="0" borderId="84" xfId="0" applyNumberFormat="1" applyFont="1" applyBorder="1" applyAlignment="1">
      <alignment vertical="center"/>
    </xf>
    <xf numFmtId="0" fontId="5" fillId="0" borderId="61"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61" xfId="0" applyFont="1" applyBorder="1" applyAlignment="1">
      <alignment horizontal="center" vertical="center"/>
    </xf>
    <xf numFmtId="0" fontId="5" fillId="0" borderId="54" xfId="0" applyFont="1" applyBorder="1" applyAlignment="1">
      <alignment horizontal="center" vertical="center"/>
    </xf>
    <xf numFmtId="41" fontId="4" fillId="0" borderId="58" xfId="0" applyNumberFormat="1" applyFont="1" applyBorder="1" applyAlignment="1">
      <alignment vertical="center"/>
    </xf>
    <xf numFmtId="41" fontId="4" fillId="0" borderId="68" xfId="0" applyNumberFormat="1" applyFont="1" applyBorder="1" applyAlignment="1">
      <alignment vertical="center"/>
    </xf>
    <xf numFmtId="165" fontId="4" fillId="0" borderId="56" xfId="0" applyNumberFormat="1" applyFont="1" applyBorder="1" applyAlignment="1">
      <alignment vertical="center"/>
    </xf>
    <xf numFmtId="165" fontId="5" fillId="0" borderId="85" xfId="0" applyNumberFormat="1" applyFont="1" applyBorder="1" applyAlignment="1">
      <alignment vertical="center"/>
    </xf>
    <xf numFmtId="165" fontId="5" fillId="0" borderId="60" xfId="0" applyNumberFormat="1" applyFont="1" applyBorder="1" applyAlignment="1">
      <alignment vertical="center"/>
    </xf>
    <xf numFmtId="165" fontId="5" fillId="0" borderId="25" xfId="0" applyNumberFormat="1" applyFont="1" applyBorder="1" applyAlignment="1">
      <alignment vertical="center"/>
    </xf>
    <xf numFmtId="41"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Fill="1" applyAlignment="1">
      <alignment wrapText="1"/>
    </xf>
    <xf numFmtId="0" fontId="3" fillId="0" borderId="0" xfId="0" applyFont="1" applyFill="1" applyAlignment="1">
      <alignment horizontal="center" vertical="center"/>
    </xf>
    <xf numFmtId="0" fontId="20" fillId="0" borderId="0" xfId="0" applyFont="1" applyFill="1" applyAlignment="1">
      <alignment wrapText="1"/>
    </xf>
    <xf numFmtId="0" fontId="1" fillId="0" borderId="11" xfId="0" applyFont="1" applyFill="1" applyBorder="1" applyAlignment="1">
      <alignment horizontal="center" vertical="center"/>
    </xf>
    <xf numFmtId="0" fontId="5" fillId="0" borderId="26" xfId="0" applyFont="1" applyFill="1" applyBorder="1" applyAlignment="1">
      <alignment horizontal="center" vertical="center" wrapText="1"/>
    </xf>
    <xf numFmtId="0" fontId="5" fillId="0" borderId="79" xfId="0" applyFont="1" applyFill="1" applyBorder="1" applyAlignment="1">
      <alignment horizontal="center" vertical="center"/>
    </xf>
    <xf numFmtId="0" fontId="5" fillId="0" borderId="80" xfId="0" applyFont="1" applyFill="1" applyBorder="1" applyAlignment="1">
      <alignment horizontal="center" vertical="center"/>
    </xf>
    <xf numFmtId="0" fontId="5" fillId="0" borderId="79" xfId="0" applyFont="1" applyFill="1" applyBorder="1" applyAlignment="1">
      <alignment horizontal="center" vertical="center" wrapText="1"/>
    </xf>
    <xf numFmtId="0" fontId="1" fillId="0" borderId="0" xfId="0" applyFont="1" applyFill="1" applyAlignment="1">
      <alignment vertical="center"/>
    </xf>
    <xf numFmtId="0" fontId="5" fillId="0" borderId="16" xfId="0" applyFont="1" applyFill="1" applyBorder="1" applyAlignment="1">
      <alignment vertical="center" wrapText="1"/>
    </xf>
    <xf numFmtId="166" fontId="1" fillId="0" borderId="37" xfId="1" applyNumberFormat="1" applyFont="1" applyFill="1" applyBorder="1" applyAlignment="1">
      <alignment vertical="center"/>
    </xf>
    <xf numFmtId="0" fontId="5" fillId="0" borderId="22" xfId="0" applyFont="1" applyFill="1" applyBorder="1" applyAlignment="1">
      <alignment vertical="center" wrapText="1"/>
    </xf>
    <xf numFmtId="0" fontId="5" fillId="0" borderId="25" xfId="0" applyFont="1" applyFill="1" applyBorder="1" applyAlignment="1">
      <alignment vertical="center" wrapText="1"/>
    </xf>
    <xf numFmtId="166" fontId="1" fillId="0" borderId="77" xfId="1" applyNumberFormat="1" applyFont="1" applyFill="1" applyBorder="1" applyAlignment="1">
      <alignment vertical="center"/>
    </xf>
    <xf numFmtId="166" fontId="1" fillId="0" borderId="12" xfId="1" applyNumberFormat="1" applyFont="1" applyFill="1" applyBorder="1" applyAlignment="1">
      <alignment vertical="center"/>
    </xf>
    <xf numFmtId="166" fontId="5" fillId="0" borderId="77" xfId="1" applyNumberFormat="1" applyFont="1" applyFill="1" applyBorder="1" applyAlignment="1">
      <alignment vertical="center"/>
    </xf>
    <xf numFmtId="0" fontId="4" fillId="0" borderId="56" xfId="0" applyFont="1" applyFill="1" applyBorder="1" applyAlignment="1">
      <alignment vertical="center"/>
    </xf>
    <xf numFmtId="166" fontId="4" fillId="0" borderId="58" xfId="1" applyNumberFormat="1" applyFont="1" applyFill="1" applyBorder="1" applyAlignment="1">
      <alignment vertical="center"/>
    </xf>
    <xf numFmtId="166" fontId="4" fillId="0" borderId="72" xfId="1" applyNumberFormat="1" applyFont="1" applyFill="1" applyBorder="1" applyAlignment="1">
      <alignment vertical="center"/>
    </xf>
    <xf numFmtId="166" fontId="4" fillId="0" borderId="68" xfId="1" applyNumberFormat="1" applyFont="1" applyFill="1" applyBorder="1" applyAlignment="1">
      <alignment vertical="center"/>
    </xf>
    <xf numFmtId="0" fontId="5" fillId="0" borderId="52" xfId="0" applyFont="1" applyFill="1" applyBorder="1" applyAlignment="1">
      <alignment vertical="center"/>
    </xf>
    <xf numFmtId="3" fontId="5" fillId="0" borderId="4" xfId="0" applyNumberFormat="1" applyFont="1" applyFill="1" applyBorder="1" applyAlignment="1">
      <alignment vertical="center"/>
    </xf>
    <xf numFmtId="0" fontId="1" fillId="0" borderId="9"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5" fillId="0" borderId="0" xfId="0" applyFont="1" applyFill="1" applyAlignment="1">
      <alignment vertical="center" wrapText="1"/>
    </xf>
    <xf numFmtId="0" fontId="1" fillId="0" borderId="0" xfId="0" applyFont="1" applyFill="1" applyAlignment="1">
      <alignment vertical="center" wrapText="1"/>
    </xf>
    <xf numFmtId="0" fontId="5" fillId="0" borderId="26" xfId="0" applyFont="1" applyFill="1" applyBorder="1" applyAlignment="1">
      <alignment horizontal="center" vertical="center"/>
    </xf>
    <xf numFmtId="0" fontId="5" fillId="0" borderId="81" xfId="0" applyFont="1" applyFill="1" applyBorder="1" applyAlignment="1">
      <alignment horizontal="center" vertical="center"/>
    </xf>
    <xf numFmtId="0" fontId="5" fillId="0" borderId="80" xfId="0" applyFont="1" applyFill="1" applyBorder="1" applyAlignment="1">
      <alignment horizontal="center" vertical="center" wrapText="1"/>
    </xf>
    <xf numFmtId="0" fontId="7" fillId="0" borderId="0" xfId="0" applyFont="1" applyFill="1" applyBorder="1" applyAlignment="1">
      <alignment wrapText="1"/>
    </xf>
    <xf numFmtId="0" fontId="7" fillId="0" borderId="0" xfId="0" applyFont="1" applyFill="1" applyAlignment="1">
      <alignment horizontal="center" vertical="center"/>
    </xf>
    <xf numFmtId="166" fontId="5" fillId="0" borderId="83" xfId="1" applyNumberFormat="1" applyFont="1" applyFill="1" applyBorder="1" applyAlignment="1">
      <alignment vertical="center"/>
    </xf>
    <xf numFmtId="166" fontId="1" fillId="0" borderId="24" xfId="1" applyNumberFormat="1" applyFont="1" applyFill="1" applyBorder="1" applyAlignment="1">
      <alignment vertical="center"/>
    </xf>
    <xf numFmtId="166" fontId="1" fillId="0" borderId="39" xfId="1" applyNumberFormat="1" applyFont="1" applyFill="1" applyBorder="1" applyAlignment="1">
      <alignment vertical="center"/>
    </xf>
    <xf numFmtId="166" fontId="1" fillId="0" borderId="83" xfId="1" applyNumberFormat="1" applyFont="1" applyFill="1" applyBorder="1" applyAlignment="1">
      <alignment vertical="center"/>
    </xf>
    <xf numFmtId="166" fontId="5" fillId="0" borderId="84" xfId="1" applyNumberFormat="1" applyFont="1" applyFill="1" applyBorder="1" applyAlignment="1">
      <alignment vertical="center"/>
    </xf>
    <xf numFmtId="41" fontId="1" fillId="0" borderId="0" xfId="0" applyNumberFormat="1" applyFont="1" applyFill="1" applyAlignment="1">
      <alignment vertical="center" wrapText="1"/>
    </xf>
    <xf numFmtId="164" fontId="1" fillId="0" borderId="0" xfId="0" applyNumberFormat="1" applyFont="1" applyFill="1" applyAlignment="1">
      <alignment vertical="center" wrapText="1"/>
    </xf>
    <xf numFmtId="166" fontId="5" fillId="0" borderId="75" xfId="1" applyNumberFormat="1" applyFont="1" applyFill="1" applyBorder="1" applyAlignment="1">
      <alignment vertical="center"/>
    </xf>
    <xf numFmtId="166" fontId="1" fillId="0" borderId="69" xfId="1" applyNumberFormat="1" applyFont="1" applyFill="1" applyBorder="1" applyAlignment="1">
      <alignment vertical="center"/>
    </xf>
    <xf numFmtId="166" fontId="1" fillId="0" borderId="14" xfId="1" applyNumberFormat="1" applyFont="1" applyFill="1" applyBorder="1" applyAlignment="1">
      <alignment vertical="center"/>
    </xf>
    <xf numFmtId="166" fontId="1" fillId="0" borderId="75" xfId="1" applyNumberFormat="1" applyFont="1" applyFill="1" applyBorder="1" applyAlignment="1">
      <alignment vertical="center"/>
    </xf>
    <xf numFmtId="166" fontId="5" fillId="0" borderId="76" xfId="1" applyNumberFormat="1" applyFont="1" applyFill="1" applyBorder="1" applyAlignment="1">
      <alignment vertical="center"/>
    </xf>
    <xf numFmtId="166" fontId="1" fillId="0" borderId="82" xfId="1" applyNumberFormat="1" applyFont="1" applyFill="1" applyBorder="1" applyAlignment="1">
      <alignment vertical="center"/>
    </xf>
    <xf numFmtId="166" fontId="5" fillId="0" borderId="78" xfId="1" applyNumberFormat="1" applyFont="1" applyFill="1" applyBorder="1" applyAlignment="1">
      <alignment vertical="center"/>
    </xf>
    <xf numFmtId="166" fontId="4" fillId="0" borderId="45" xfId="1" applyNumberFormat="1" applyFont="1" applyFill="1" applyBorder="1" applyAlignment="1">
      <alignment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5" fillId="0" borderId="58" xfId="0" applyFont="1" applyFill="1" applyBorder="1" applyAlignment="1">
      <alignment horizontal="center" vertical="center" wrapText="1"/>
    </xf>
    <xf numFmtId="0" fontId="5" fillId="0" borderId="72"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72" xfId="0" applyFont="1" applyFill="1" applyBorder="1" applyAlignment="1">
      <alignment horizontal="center" vertical="center" wrapText="1"/>
    </xf>
    <xf numFmtId="166" fontId="1" fillId="0" borderId="59" xfId="1" applyNumberFormat="1" applyFont="1" applyFill="1" applyBorder="1" applyAlignment="1">
      <alignment vertical="center"/>
    </xf>
    <xf numFmtId="166" fontId="1" fillId="0" borderId="74" xfId="1" applyNumberFormat="1" applyFont="1" applyFill="1" applyBorder="1" applyAlignment="1">
      <alignment vertical="center"/>
    </xf>
    <xf numFmtId="166" fontId="1" fillId="0" borderId="76" xfId="1" applyNumberFormat="1" applyFont="1" applyFill="1" applyBorder="1" applyAlignment="1">
      <alignment vertical="center"/>
    </xf>
    <xf numFmtId="166" fontId="1" fillId="2" borderId="69" xfId="1" applyNumberFormat="1" applyFont="1" applyFill="1" applyBorder="1" applyAlignment="1">
      <alignment vertical="center"/>
    </xf>
    <xf numFmtId="166" fontId="1" fillId="0" borderId="76" xfId="1" applyNumberFormat="1" applyFont="1" applyBorder="1" applyAlignment="1">
      <alignment vertical="center"/>
    </xf>
    <xf numFmtId="166" fontId="5" fillId="0" borderId="13" xfId="0" applyNumberFormat="1" applyFont="1" applyBorder="1" applyAlignment="1">
      <alignment vertical="center"/>
    </xf>
    <xf numFmtId="166" fontId="1" fillId="0" borderId="13" xfId="0" applyNumberFormat="1" applyFont="1" applyBorder="1" applyAlignment="1">
      <alignment vertical="center"/>
    </xf>
    <xf numFmtId="166" fontId="1" fillId="0" borderId="10" xfId="0" applyNumberFormat="1" applyFont="1" applyBorder="1" applyAlignment="1">
      <alignment vertical="center"/>
    </xf>
    <xf numFmtId="166" fontId="1" fillId="0" borderId="69" xfId="0" applyNumberFormat="1" applyFont="1" applyBorder="1" applyAlignment="1">
      <alignment vertical="center"/>
    </xf>
    <xf numFmtId="166" fontId="5" fillId="0" borderId="87" xfId="0" applyNumberFormat="1" applyFont="1" applyBorder="1" applyAlignment="1">
      <alignment vertical="center"/>
    </xf>
    <xf numFmtId="166" fontId="1" fillId="0" borderId="87" xfId="0" applyNumberFormat="1" applyFont="1" applyBorder="1" applyAlignment="1">
      <alignment vertical="center"/>
    </xf>
    <xf numFmtId="166" fontId="1" fillId="0" borderId="3" xfId="0" applyNumberFormat="1" applyFont="1" applyBorder="1" applyAlignment="1">
      <alignment vertical="center"/>
    </xf>
    <xf numFmtId="166" fontId="1" fillId="0" borderId="71" xfId="0" applyNumberFormat="1" applyFont="1" applyBorder="1" applyAlignment="1">
      <alignment vertical="center"/>
    </xf>
    <xf numFmtId="166" fontId="1" fillId="0" borderId="5" xfId="1" applyNumberFormat="1" applyFont="1" applyBorder="1" applyAlignment="1">
      <alignment vertical="center"/>
    </xf>
    <xf numFmtId="166" fontId="1" fillId="0" borderId="54" xfId="1" applyNumberFormat="1" applyFont="1" applyBorder="1" applyAlignment="1">
      <alignment vertical="center"/>
    </xf>
    <xf numFmtId="166" fontId="4" fillId="0" borderId="57" xfId="0" applyNumberFormat="1" applyFont="1" applyBorder="1" applyAlignment="1">
      <alignment vertical="center"/>
    </xf>
    <xf numFmtId="166" fontId="4" fillId="0" borderId="56" xfId="0" applyNumberFormat="1" applyFont="1" applyBorder="1" applyAlignment="1">
      <alignment vertical="center"/>
    </xf>
    <xf numFmtId="166" fontId="4" fillId="0" borderId="49" xfId="0" applyNumberFormat="1" applyFont="1" applyBorder="1" applyAlignment="1">
      <alignment vertical="center"/>
    </xf>
    <xf numFmtId="166" fontId="4" fillId="0" borderId="72" xfId="0" applyNumberFormat="1" applyFont="1" applyBorder="1" applyAlignment="1">
      <alignment vertical="center"/>
    </xf>
    <xf numFmtId="166" fontId="4" fillId="0" borderId="80" xfId="1" applyNumberFormat="1" applyFont="1" applyBorder="1" applyAlignment="1">
      <alignment vertical="center"/>
    </xf>
    <xf numFmtId="0" fontId="5" fillId="0" borderId="56" xfId="0" applyFont="1" applyFill="1" applyBorder="1" applyAlignment="1">
      <alignment horizontal="center" vertical="center"/>
    </xf>
    <xf numFmtId="0" fontId="5" fillId="0" borderId="49" xfId="0" applyFont="1" applyFill="1" applyBorder="1" applyAlignment="1">
      <alignment horizontal="center" vertical="center"/>
    </xf>
    <xf numFmtId="0" fontId="5" fillId="0" borderId="43" xfId="0" applyFont="1" applyFill="1" applyBorder="1" applyAlignment="1">
      <alignment vertical="center"/>
    </xf>
    <xf numFmtId="3" fontId="5" fillId="0" borderId="85" xfId="0" applyNumberFormat="1" applyFont="1" applyFill="1" applyBorder="1" applyAlignment="1">
      <alignment vertical="center"/>
    </xf>
    <xf numFmtId="3" fontId="1" fillId="0" borderId="59" xfId="0" applyNumberFormat="1" applyFont="1" applyFill="1" applyBorder="1" applyAlignment="1">
      <alignment vertical="center"/>
    </xf>
    <xf numFmtId="3" fontId="1" fillId="0" borderId="37" xfId="0" applyNumberFormat="1" applyFont="1" applyFill="1" applyBorder="1" applyAlignment="1">
      <alignment vertical="center"/>
    </xf>
    <xf numFmtId="166" fontId="1" fillId="0" borderId="84" xfId="1" applyNumberFormat="1" applyFont="1" applyFill="1" applyBorder="1" applyAlignment="1">
      <alignment vertical="center"/>
    </xf>
    <xf numFmtId="0" fontId="5" fillId="0" borderId="60" xfId="0" applyFont="1" applyFill="1" applyBorder="1" applyAlignment="1">
      <alignment vertical="center"/>
    </xf>
    <xf numFmtId="3" fontId="5" fillId="0" borderId="60" xfId="0" applyNumberFormat="1" applyFont="1" applyFill="1" applyBorder="1" applyAlignment="1">
      <alignment vertical="center"/>
    </xf>
    <xf numFmtId="3" fontId="1" fillId="0" borderId="75" xfId="0" applyNumberFormat="1" applyFont="1" applyFill="1" applyBorder="1" applyAlignment="1">
      <alignment vertical="center"/>
    </xf>
    <xf numFmtId="3" fontId="1" fillId="0" borderId="76" xfId="0" applyNumberFormat="1" applyFont="1" applyFill="1" applyBorder="1" applyAlignment="1">
      <alignment vertical="center"/>
    </xf>
    <xf numFmtId="3" fontId="5" fillId="0" borderId="70" xfId="0" applyNumberFormat="1" applyFont="1" applyFill="1" applyBorder="1" applyAlignment="1">
      <alignment vertical="center"/>
    </xf>
    <xf numFmtId="3" fontId="1" fillId="0" borderId="61" xfId="0" applyNumberFormat="1" applyFont="1" applyFill="1" applyBorder="1" applyAlignment="1">
      <alignment vertical="center"/>
    </xf>
    <xf numFmtId="3" fontId="1" fillId="0" borderId="54" xfId="0" applyNumberFormat="1" applyFont="1" applyFill="1" applyBorder="1" applyAlignment="1">
      <alignment vertical="center"/>
    </xf>
    <xf numFmtId="3" fontId="4" fillId="0" borderId="56" xfId="0" applyNumberFormat="1" applyFont="1" applyFill="1" applyBorder="1" applyAlignment="1">
      <alignment vertical="center"/>
    </xf>
    <xf numFmtId="3" fontId="4" fillId="0" borderId="58" xfId="0" applyNumberFormat="1" applyFont="1" applyFill="1" applyBorder="1" applyAlignment="1">
      <alignment vertical="center"/>
    </xf>
    <xf numFmtId="3" fontId="4" fillId="0" borderId="68" xfId="0" applyNumberFormat="1" applyFont="1" applyFill="1" applyBorder="1" applyAlignment="1">
      <alignment vertical="center"/>
    </xf>
    <xf numFmtId="166" fontId="4" fillId="0" borderId="56" xfId="1" applyNumberFormat="1" applyFont="1" applyFill="1" applyBorder="1" applyAlignment="1">
      <alignment vertical="center"/>
    </xf>
    <xf numFmtId="166" fontId="4" fillId="0" borderId="49" xfId="1" applyNumberFormat="1" applyFont="1" applyFill="1" applyBorder="1" applyAlignment="1">
      <alignment vertical="center"/>
    </xf>
    <xf numFmtId="0" fontId="1" fillId="0" borderId="7" xfId="0" applyFont="1" applyFill="1" applyBorder="1" applyAlignment="1">
      <alignment vertical="center" wrapText="1"/>
    </xf>
    <xf numFmtId="0" fontId="5" fillId="0" borderId="3" xfId="0" applyFont="1" applyFill="1" applyBorder="1" applyAlignment="1">
      <alignment horizontal="center" vertical="center"/>
    </xf>
    <xf numFmtId="0" fontId="5" fillId="0" borderId="71" xfId="0" applyFont="1" applyFill="1" applyBorder="1" applyAlignment="1">
      <alignment horizontal="center" vertical="center"/>
    </xf>
    <xf numFmtId="0" fontId="5" fillId="0" borderId="56"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54" xfId="0" applyFont="1" applyFill="1" applyBorder="1" applyAlignment="1">
      <alignment horizontal="center" vertical="center" wrapText="1"/>
    </xf>
    <xf numFmtId="166" fontId="5" fillId="0" borderId="47" xfId="0" applyNumberFormat="1" applyFont="1" applyFill="1" applyBorder="1" applyAlignment="1">
      <alignment vertical="center"/>
    </xf>
    <xf numFmtId="166" fontId="1" fillId="0" borderId="47" xfId="0" applyNumberFormat="1" applyFont="1" applyFill="1" applyBorder="1" applyAlignment="1">
      <alignment vertical="center"/>
    </xf>
    <xf numFmtId="166" fontId="1" fillId="0" borderId="55" xfId="0" applyNumberFormat="1" applyFont="1" applyFill="1" applyBorder="1" applyAlignment="1">
      <alignment vertical="center"/>
    </xf>
    <xf numFmtId="166" fontId="1" fillId="0" borderId="74" xfId="0" applyNumberFormat="1" applyFont="1" applyFill="1" applyBorder="1" applyAlignment="1">
      <alignment vertical="center"/>
    </xf>
    <xf numFmtId="166" fontId="1" fillId="0" borderId="30" xfId="1" applyNumberFormat="1" applyFont="1" applyFill="1" applyBorder="1" applyAlignment="1">
      <alignment vertical="center"/>
    </xf>
    <xf numFmtId="166" fontId="1" fillId="0" borderId="43" xfId="1" applyNumberFormat="1" applyFont="1" applyFill="1" applyBorder="1" applyAlignment="1">
      <alignment vertical="center"/>
    </xf>
    <xf numFmtId="166" fontId="1" fillId="0" borderId="55" xfId="1" applyNumberFormat="1" applyFont="1" applyFill="1" applyBorder="1" applyAlignment="1">
      <alignment vertical="center"/>
    </xf>
    <xf numFmtId="0" fontId="5" fillId="0" borderId="90" xfId="0" applyFont="1" applyFill="1" applyBorder="1" applyAlignment="1">
      <alignment vertical="center"/>
    </xf>
    <xf numFmtId="3" fontId="1" fillId="0" borderId="69" xfId="0" applyNumberFormat="1" applyFont="1" applyFill="1" applyBorder="1" applyAlignment="1">
      <alignment vertical="center"/>
    </xf>
    <xf numFmtId="0" fontId="5" fillId="0" borderId="91" xfId="0" applyFont="1" applyFill="1" applyBorder="1" applyAlignment="1">
      <alignment vertical="center"/>
    </xf>
    <xf numFmtId="3" fontId="1" fillId="0" borderId="24" xfId="0" applyNumberFormat="1" applyFont="1" applyFill="1" applyBorder="1" applyAlignment="1">
      <alignment vertical="center"/>
    </xf>
    <xf numFmtId="166" fontId="5" fillId="0" borderId="39" xfId="1" applyNumberFormat="1" applyFont="1" applyFill="1" applyBorder="1" applyAlignment="1">
      <alignment vertical="center"/>
    </xf>
    <xf numFmtId="166" fontId="5" fillId="0" borderId="14" xfId="1" applyNumberFormat="1" applyFont="1" applyFill="1" applyBorder="1" applyAlignment="1">
      <alignment vertical="center"/>
    </xf>
    <xf numFmtId="0" fontId="5" fillId="0" borderId="88" xfId="0" applyFont="1" applyFill="1" applyBorder="1" applyAlignment="1">
      <alignment horizontal="center" vertical="center"/>
    </xf>
    <xf numFmtId="3" fontId="1" fillId="0" borderId="50" xfId="0" applyNumberFormat="1" applyFont="1" applyFill="1" applyBorder="1" applyAlignment="1">
      <alignment vertical="center"/>
    </xf>
    <xf numFmtId="3" fontId="1" fillId="0" borderId="10" xfId="0" applyNumberFormat="1" applyFont="1" applyFill="1" applyBorder="1" applyAlignment="1">
      <alignment vertical="center"/>
    </xf>
    <xf numFmtId="0" fontId="5" fillId="0" borderId="92" xfId="0" applyFont="1" applyFill="1" applyBorder="1" applyAlignment="1">
      <alignment vertical="center"/>
    </xf>
    <xf numFmtId="3" fontId="5" fillId="0" borderId="25" xfId="0" applyNumberFormat="1" applyFont="1" applyFill="1" applyBorder="1" applyAlignment="1">
      <alignment vertical="center"/>
    </xf>
    <xf numFmtId="3" fontId="1" fillId="0" borderId="34" xfId="0" applyNumberFormat="1" applyFont="1" applyFill="1" applyBorder="1" applyAlignment="1">
      <alignment vertical="center"/>
    </xf>
    <xf numFmtId="3" fontId="1" fillId="0" borderId="12" xfId="0" applyNumberFormat="1" applyFont="1" applyFill="1" applyBorder="1" applyAlignment="1">
      <alignment vertical="center"/>
    </xf>
    <xf numFmtId="166" fontId="5" fillId="0" borderId="82" xfId="1" applyNumberFormat="1" applyFont="1" applyFill="1" applyBorder="1" applyAlignment="1">
      <alignment vertical="center"/>
    </xf>
    <xf numFmtId="0" fontId="5" fillId="0" borderId="4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12" fillId="0" borderId="0" xfId="0" applyFont="1" applyFill="1" applyAlignment="1">
      <alignment wrapText="1"/>
    </xf>
    <xf numFmtId="0" fontId="0" fillId="0" borderId="0" xfId="0" applyFill="1" applyAlignment="1">
      <alignment wrapText="1"/>
    </xf>
    <xf numFmtId="0" fontId="5" fillId="0" borderId="25" xfId="0" applyFont="1" applyFill="1" applyBorder="1" applyAlignment="1">
      <alignment vertical="center"/>
    </xf>
    <xf numFmtId="0" fontId="5" fillId="0" borderId="88" xfId="0" applyFont="1" applyFill="1" applyBorder="1" applyAlignment="1">
      <alignment horizontal="center" vertical="center" wrapText="1"/>
    </xf>
    <xf numFmtId="0" fontId="8" fillId="0" borderId="0" xfId="0" applyFont="1" applyFill="1" applyAlignment="1">
      <alignment horizontal="left" vertical="center"/>
    </xf>
    <xf numFmtId="0" fontId="1" fillId="0" borderId="17" xfId="0" applyFont="1" applyFill="1" applyBorder="1" applyAlignment="1">
      <alignment vertical="center" wrapText="1"/>
    </xf>
    <xf numFmtId="3" fontId="5" fillId="0" borderId="43" xfId="0" applyNumberFormat="1" applyFont="1" applyFill="1" applyBorder="1" applyAlignment="1">
      <alignment vertical="center"/>
    </xf>
    <xf numFmtId="3" fontId="1" fillId="0" borderId="74" xfId="0" applyNumberFormat="1" applyFont="1" applyFill="1" applyBorder="1" applyAlignment="1">
      <alignment vertical="center"/>
    </xf>
    <xf numFmtId="3" fontId="1" fillId="0" borderId="71" xfId="0" applyNumberFormat="1" applyFont="1" applyFill="1" applyBorder="1" applyAlignment="1">
      <alignment vertical="center"/>
    </xf>
    <xf numFmtId="3" fontId="4" fillId="0" borderId="72" xfId="0" applyNumberFormat="1" applyFont="1" applyFill="1" applyBorder="1" applyAlignment="1">
      <alignment vertical="center"/>
    </xf>
    <xf numFmtId="41" fontId="1" fillId="0" borderId="75" xfId="0" applyNumberFormat="1" applyFont="1" applyFill="1" applyBorder="1" applyAlignment="1">
      <alignment vertical="center"/>
    </xf>
    <xf numFmtId="41" fontId="1" fillId="0" borderId="76" xfId="0" applyNumberFormat="1" applyFont="1" applyFill="1" applyBorder="1" applyAlignment="1">
      <alignment vertical="center"/>
    </xf>
    <xf numFmtId="41" fontId="1" fillId="0" borderId="83" xfId="0" applyNumberFormat="1" applyFont="1" applyFill="1" applyBorder="1" applyAlignment="1">
      <alignment vertical="center"/>
    </xf>
    <xf numFmtId="41" fontId="1" fillId="0" borderId="84" xfId="0" applyNumberFormat="1" applyFont="1" applyFill="1" applyBorder="1" applyAlignment="1">
      <alignment vertical="center"/>
    </xf>
    <xf numFmtId="41" fontId="1" fillId="0" borderId="61" xfId="0" applyNumberFormat="1" applyFont="1" applyFill="1" applyBorder="1" applyAlignment="1">
      <alignment vertical="center"/>
    </xf>
    <xf numFmtId="41" fontId="1" fillId="0" borderId="54" xfId="0" applyNumberFormat="1" applyFont="1" applyFill="1" applyBorder="1" applyAlignment="1">
      <alignment vertical="center"/>
    </xf>
    <xf numFmtId="0" fontId="5" fillId="0" borderId="58"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58"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1" fillId="0" borderId="0" xfId="0" applyFont="1" applyFill="1" applyAlignment="1">
      <alignment vertical="center" wrapText="1"/>
    </xf>
    <xf numFmtId="0" fontId="5" fillId="0" borderId="68" xfId="0" applyFont="1" applyFill="1" applyBorder="1" applyAlignment="1">
      <alignment horizontal="center" vertical="center" wrapText="1"/>
    </xf>
    <xf numFmtId="3" fontId="5" fillId="0" borderId="75" xfId="0" applyNumberFormat="1" applyFont="1" applyFill="1" applyBorder="1" applyAlignment="1">
      <alignment vertical="center"/>
    </xf>
    <xf numFmtId="0" fontId="5" fillId="0" borderId="85" xfId="0" applyFont="1" applyFill="1" applyBorder="1" applyAlignment="1">
      <alignment vertical="center"/>
    </xf>
    <xf numFmtId="3" fontId="1" fillId="0" borderId="91" xfId="0" applyNumberFormat="1" applyFont="1" applyFill="1" applyBorder="1" applyAlignment="1">
      <alignment vertical="center"/>
    </xf>
    <xf numFmtId="3" fontId="1" fillId="0" borderId="90" xfId="0" applyNumberFormat="1" applyFont="1" applyFill="1" applyBorder="1" applyAlignment="1">
      <alignment vertical="center"/>
    </xf>
    <xf numFmtId="3" fontId="1" fillId="0" borderId="92" xfId="0" applyNumberFormat="1" applyFont="1" applyFill="1" applyBorder="1" applyAlignment="1">
      <alignment vertical="center"/>
    </xf>
    <xf numFmtId="0" fontId="5" fillId="0" borderId="93" xfId="0" applyFont="1" applyFill="1" applyBorder="1" applyAlignment="1">
      <alignment horizontal="center" vertical="center" wrapText="1"/>
    </xf>
    <xf numFmtId="0" fontId="5" fillId="0" borderId="86" xfId="0" applyFont="1" applyFill="1" applyBorder="1" applyAlignment="1">
      <alignment horizontal="center" vertical="center"/>
    </xf>
    <xf numFmtId="0" fontId="5" fillId="0" borderId="86" xfId="0" applyFont="1" applyFill="1" applyBorder="1" applyAlignment="1">
      <alignment horizontal="center" vertical="center" wrapText="1"/>
    </xf>
    <xf numFmtId="0" fontId="5" fillId="0" borderId="23" xfId="0" applyFont="1" applyFill="1" applyBorder="1" applyAlignment="1">
      <alignment horizontal="center" vertical="center" wrapText="1"/>
    </xf>
    <xf numFmtId="166" fontId="4" fillId="0" borderId="88" xfId="1" applyNumberFormat="1" applyFont="1" applyFill="1" applyBorder="1" applyAlignment="1">
      <alignment vertical="center"/>
    </xf>
    <xf numFmtId="166" fontId="4" fillId="0" borderId="40" xfId="1" applyNumberFormat="1" applyFont="1" applyFill="1" applyBorder="1" applyAlignment="1">
      <alignment vertical="center"/>
    </xf>
    <xf numFmtId="3" fontId="4" fillId="0" borderId="65" xfId="0" applyNumberFormat="1" applyFont="1" applyFill="1" applyBorder="1" applyAlignment="1">
      <alignment vertical="center"/>
    </xf>
    <xf numFmtId="166" fontId="4" fillId="0" borderId="26" xfId="1" applyNumberFormat="1" applyFont="1" applyFill="1" applyBorder="1" applyAlignment="1">
      <alignment vertical="center"/>
    </xf>
    <xf numFmtId="41" fontId="5" fillId="0" borderId="60" xfId="0" applyNumberFormat="1" applyFont="1" applyFill="1" applyBorder="1" applyAlignment="1">
      <alignment vertical="center"/>
    </xf>
    <xf numFmtId="41" fontId="1" fillId="0" borderId="69" xfId="0" applyNumberFormat="1" applyFont="1" applyFill="1" applyBorder="1" applyAlignment="1">
      <alignment vertical="center"/>
    </xf>
    <xf numFmtId="41" fontId="1" fillId="0" borderId="10" xfId="0" applyNumberFormat="1" applyFont="1" applyFill="1" applyBorder="1" applyAlignment="1">
      <alignment vertical="center"/>
    </xf>
    <xf numFmtId="43" fontId="4" fillId="0" borderId="58" xfId="1" applyNumberFormat="1" applyFont="1" applyFill="1" applyBorder="1" applyAlignment="1">
      <alignment vertical="center"/>
    </xf>
    <xf numFmtId="43" fontId="4" fillId="0" borderId="68" xfId="1" applyNumberFormat="1" applyFont="1" applyFill="1" applyBorder="1" applyAlignment="1">
      <alignment vertical="center"/>
    </xf>
    <xf numFmtId="0" fontId="1" fillId="0" borderId="0" xfId="0" applyFont="1" applyFill="1" applyAlignment="1">
      <alignment horizontal="left" vertical="center"/>
    </xf>
    <xf numFmtId="0" fontId="5" fillId="0" borderId="58" xfId="0" applyFont="1" applyFill="1" applyBorder="1" applyAlignment="1">
      <alignment horizontal="center" vertical="center"/>
    </xf>
    <xf numFmtId="0" fontId="5" fillId="0" borderId="58"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3" fillId="0" borderId="0" xfId="0" applyFont="1" applyFill="1" applyAlignment="1">
      <alignment horizontal="center" vertical="center"/>
    </xf>
    <xf numFmtId="0" fontId="1" fillId="0" borderId="0" xfId="0" applyFont="1" applyFill="1" applyAlignment="1">
      <alignment vertical="center" wrapText="1"/>
    </xf>
    <xf numFmtId="0" fontId="5" fillId="0" borderId="68" xfId="0" applyFont="1" applyFill="1" applyBorder="1" applyAlignment="1">
      <alignment horizontal="center" vertical="center" wrapText="1"/>
    </xf>
    <xf numFmtId="0" fontId="5" fillId="0" borderId="44" xfId="0" applyFont="1" applyFill="1" applyBorder="1" applyAlignment="1">
      <alignment horizontal="center" vertical="center" wrapText="1"/>
    </xf>
    <xf numFmtId="41" fontId="5" fillId="3" borderId="69" xfId="0" applyNumberFormat="1" applyFont="1" applyFill="1" applyBorder="1" applyAlignment="1">
      <alignment vertical="center"/>
    </xf>
    <xf numFmtId="41" fontId="5" fillId="3" borderId="12" xfId="0" applyNumberFormat="1" applyFont="1" applyFill="1" applyBorder="1" applyAlignment="1">
      <alignment vertical="center"/>
    </xf>
    <xf numFmtId="166" fontId="1" fillId="3" borderId="69" xfId="1" applyNumberFormat="1" applyFont="1" applyFill="1" applyBorder="1" applyAlignment="1">
      <alignment horizontal="center" vertical="center"/>
    </xf>
    <xf numFmtId="166" fontId="1" fillId="3" borderId="12" xfId="1" applyNumberFormat="1" applyFont="1" applyFill="1" applyBorder="1" applyAlignment="1">
      <alignment horizontal="center" vertical="center"/>
    </xf>
    <xf numFmtId="166" fontId="1" fillId="3" borderId="76" xfId="1" applyNumberFormat="1" applyFont="1" applyFill="1" applyBorder="1" applyAlignment="1">
      <alignment horizontal="center" vertical="center"/>
    </xf>
    <xf numFmtId="166" fontId="1" fillId="3" borderId="78" xfId="1" applyNumberFormat="1" applyFont="1" applyFill="1" applyBorder="1" applyAlignment="1">
      <alignment horizontal="center" vertical="center"/>
    </xf>
    <xf numFmtId="166" fontId="1" fillId="3" borderId="60" xfId="1" applyNumberFormat="1" applyFont="1" applyFill="1" applyBorder="1" applyAlignment="1">
      <alignment horizontal="center" vertical="center"/>
    </xf>
    <xf numFmtId="166" fontId="1" fillId="3" borderId="10" xfId="1" applyNumberFormat="1" applyFont="1" applyFill="1" applyBorder="1" applyAlignment="1">
      <alignment horizontal="center" vertical="center"/>
    </xf>
    <xf numFmtId="166" fontId="1" fillId="3" borderId="69" xfId="1" applyNumberFormat="1" applyFont="1" applyFill="1" applyBorder="1" applyAlignment="1">
      <alignment horizontal="right" vertical="center"/>
    </xf>
    <xf numFmtId="166" fontId="1" fillId="3" borderId="12" xfId="1" applyNumberFormat="1" applyFont="1" applyFill="1" applyBorder="1" applyAlignment="1">
      <alignment horizontal="right" vertical="center"/>
    </xf>
    <xf numFmtId="3" fontId="1" fillId="3" borderId="76" xfId="0" applyNumberFormat="1" applyFont="1" applyFill="1" applyBorder="1" applyAlignment="1">
      <alignment vertical="center"/>
    </xf>
    <xf numFmtId="3" fontId="1" fillId="3" borderId="54" xfId="0" applyNumberFormat="1" applyFont="1" applyFill="1" applyBorder="1" applyAlignment="1">
      <alignment vertical="center"/>
    </xf>
    <xf numFmtId="0" fontId="2" fillId="0" borderId="0" xfId="0" applyFont="1" applyFill="1" applyAlignment="1">
      <alignment horizontal="center" vertical="center"/>
    </xf>
    <xf numFmtId="0" fontId="5" fillId="0" borderId="49"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43" xfId="0" applyFont="1" applyFill="1" applyBorder="1" applyAlignment="1">
      <alignment vertical="center" wrapText="1"/>
    </xf>
    <xf numFmtId="41" fontId="5" fillId="0" borderId="43" xfId="0" applyNumberFormat="1" applyFont="1" applyFill="1" applyBorder="1" applyAlignment="1">
      <alignment vertical="center"/>
    </xf>
    <xf numFmtId="41" fontId="1" fillId="0" borderId="55" xfId="0" applyNumberFormat="1" applyFont="1" applyFill="1" applyBorder="1" applyAlignment="1">
      <alignment vertical="center"/>
    </xf>
    <xf numFmtId="41" fontId="1" fillId="0" borderId="37" xfId="0" applyNumberFormat="1" applyFont="1" applyFill="1" applyBorder="1" applyAlignment="1">
      <alignment vertical="center"/>
    </xf>
    <xf numFmtId="41" fontId="5" fillId="0" borderId="43" xfId="0" applyNumberFormat="1" applyFont="1" applyFill="1" applyBorder="1" applyAlignment="1">
      <alignment vertical="center" wrapText="1"/>
    </xf>
    <xf numFmtId="41" fontId="1" fillId="0" borderId="59" xfId="0" applyNumberFormat="1" applyFont="1" applyFill="1" applyBorder="1" applyAlignment="1">
      <alignment vertical="center"/>
    </xf>
    <xf numFmtId="41" fontId="1" fillId="0" borderId="74" xfId="0" applyNumberFormat="1" applyFont="1" applyFill="1" applyBorder="1" applyAlignment="1">
      <alignment vertical="center"/>
    </xf>
    <xf numFmtId="0" fontId="5" fillId="0" borderId="60" xfId="0" applyFont="1" applyFill="1" applyBorder="1" applyAlignment="1">
      <alignment vertical="center" wrapText="1"/>
    </xf>
    <xf numFmtId="41" fontId="5" fillId="0" borderId="60" xfId="0" applyNumberFormat="1" applyFont="1" applyFill="1" applyBorder="1" applyAlignment="1">
      <alignment vertical="center" wrapText="1"/>
    </xf>
    <xf numFmtId="41" fontId="1" fillId="0" borderId="10" xfId="0" applyNumberFormat="1" applyFont="1" applyFill="1" applyBorder="1" applyAlignment="1">
      <alignment horizontal="center" vertical="center"/>
    </xf>
    <xf numFmtId="41" fontId="1" fillId="0" borderId="76" xfId="0" applyNumberFormat="1" applyFont="1" applyFill="1" applyBorder="1" applyAlignment="1">
      <alignment horizontal="center" vertical="center"/>
    </xf>
    <xf numFmtId="41" fontId="1" fillId="0" borderId="75" xfId="0" applyNumberFormat="1" applyFont="1" applyFill="1" applyBorder="1" applyAlignment="1">
      <alignment horizontal="center" vertical="center"/>
    </xf>
    <xf numFmtId="41" fontId="1" fillId="0" borderId="69" xfId="0" applyNumberFormat="1" applyFont="1" applyFill="1" applyBorder="1" applyAlignment="1">
      <alignment horizontal="center" vertical="center"/>
    </xf>
    <xf numFmtId="41" fontId="5" fillId="0" borderId="25" xfId="0" applyNumberFormat="1" applyFont="1" applyFill="1" applyBorder="1" applyAlignment="1">
      <alignment vertical="center"/>
    </xf>
    <xf numFmtId="41" fontId="1" fillId="0" borderId="34" xfId="0" applyNumberFormat="1" applyFont="1" applyFill="1" applyBorder="1" applyAlignment="1">
      <alignment vertical="center"/>
    </xf>
    <xf numFmtId="41" fontId="1" fillId="0" borderId="78" xfId="0" applyNumberFormat="1" applyFont="1" applyFill="1" applyBorder="1" applyAlignment="1">
      <alignment vertical="center"/>
    </xf>
    <xf numFmtId="41" fontId="5" fillId="0" borderId="25" xfId="0" applyNumberFormat="1" applyFont="1" applyFill="1" applyBorder="1" applyAlignment="1">
      <alignment vertical="center" wrapText="1"/>
    </xf>
    <xf numFmtId="41" fontId="1" fillId="0" borderId="77" xfId="0" applyNumberFormat="1" applyFont="1" applyFill="1" applyBorder="1" applyAlignment="1">
      <alignment vertical="center"/>
    </xf>
    <xf numFmtId="41" fontId="1" fillId="0" borderId="12" xfId="0" applyNumberFormat="1" applyFont="1" applyFill="1" applyBorder="1" applyAlignment="1">
      <alignment vertical="center"/>
    </xf>
    <xf numFmtId="41" fontId="4" fillId="0" borderId="56" xfId="0" applyNumberFormat="1" applyFont="1" applyFill="1" applyBorder="1" applyAlignment="1">
      <alignment vertical="center"/>
    </xf>
    <xf numFmtId="41" fontId="4" fillId="0" borderId="49" xfId="0" applyNumberFormat="1" applyFont="1" applyFill="1" applyBorder="1" applyAlignment="1">
      <alignment vertical="center"/>
    </xf>
    <xf numFmtId="41" fontId="4" fillId="0" borderId="68" xfId="0" applyNumberFormat="1" applyFont="1" applyFill="1" applyBorder="1" applyAlignment="1">
      <alignment vertical="center"/>
    </xf>
    <xf numFmtId="41" fontId="4" fillId="0" borderId="58" xfId="0" applyNumberFormat="1" applyFont="1" applyFill="1" applyBorder="1" applyAlignment="1">
      <alignment vertical="center"/>
    </xf>
    <xf numFmtId="41" fontId="4" fillId="0" borderId="72" xfId="0" applyNumberFormat="1" applyFont="1" applyFill="1" applyBorder="1" applyAlignment="1">
      <alignment vertical="center"/>
    </xf>
    <xf numFmtId="0" fontId="5" fillId="0" borderId="33" xfId="0" applyFont="1" applyFill="1" applyBorder="1" applyAlignment="1">
      <alignment vertical="center"/>
    </xf>
    <xf numFmtId="41" fontId="5" fillId="0" borderId="13" xfId="0" applyNumberFormat="1" applyFont="1" applyFill="1" applyBorder="1" applyAlignment="1">
      <alignment vertical="center"/>
    </xf>
    <xf numFmtId="41" fontId="1" fillId="0" borderId="35" xfId="0" applyNumberFormat="1" applyFont="1" applyFill="1" applyBorder="1" applyAlignment="1">
      <alignment vertical="center"/>
    </xf>
    <xf numFmtId="41" fontId="1" fillId="0" borderId="18" xfId="0" applyNumberFormat="1" applyFont="1" applyFill="1" applyBorder="1" applyAlignment="1">
      <alignment vertical="center"/>
    </xf>
    <xf numFmtId="0" fontId="5" fillId="0" borderId="56" xfId="0" applyFont="1" applyFill="1" applyBorder="1" applyAlignment="1">
      <alignment vertical="center" wrapText="1"/>
    </xf>
    <xf numFmtId="0" fontId="5" fillId="0" borderId="58" xfId="0" applyFont="1" applyFill="1" applyBorder="1" applyAlignment="1">
      <alignment vertical="center" wrapText="1"/>
    </xf>
    <xf numFmtId="0" fontId="5" fillId="0" borderId="44" xfId="0" applyFont="1" applyFill="1" applyBorder="1" applyAlignment="1">
      <alignment horizontal="center" vertical="center"/>
    </xf>
    <xf numFmtId="41" fontId="5" fillId="0" borderId="85" xfId="0" applyNumberFormat="1" applyFont="1" applyFill="1" applyBorder="1" applyAlignment="1">
      <alignment horizontal="center" vertical="center"/>
    </xf>
    <xf numFmtId="41" fontId="5" fillId="0" borderId="50" xfId="0" applyNumberFormat="1" applyFont="1" applyFill="1" applyBorder="1" applyAlignment="1">
      <alignment horizontal="center" vertical="center"/>
    </xf>
    <xf numFmtId="41" fontId="5" fillId="0" borderId="84" xfId="0" applyNumberFormat="1" applyFont="1" applyFill="1" applyBorder="1" applyAlignment="1">
      <alignment horizontal="center" vertical="center"/>
    </xf>
    <xf numFmtId="41" fontId="5" fillId="0" borderId="85" xfId="0" applyNumberFormat="1" applyFont="1" applyFill="1" applyBorder="1" applyAlignment="1">
      <alignment horizontal="center" vertical="center" wrapText="1"/>
    </xf>
    <xf numFmtId="41" fontId="5" fillId="0" borderId="50" xfId="0" applyNumberFormat="1" applyFont="1" applyFill="1" applyBorder="1" applyAlignment="1">
      <alignment horizontal="center" vertical="center" wrapText="1"/>
    </xf>
    <xf numFmtId="41" fontId="5" fillId="0" borderId="84" xfId="0" applyNumberFormat="1" applyFont="1" applyFill="1" applyBorder="1" applyAlignment="1">
      <alignment horizontal="center" vertical="center" wrapText="1"/>
    </xf>
    <xf numFmtId="41" fontId="5" fillId="0" borderId="24" xfId="0" applyNumberFormat="1" applyFont="1" applyFill="1" applyBorder="1" applyAlignment="1">
      <alignment horizontal="center" vertical="center" wrapText="1"/>
    </xf>
    <xf numFmtId="41" fontId="5" fillId="0" borderId="60"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wrapText="1"/>
    </xf>
    <xf numFmtId="0" fontId="5" fillId="0" borderId="70" xfId="0" applyFont="1" applyFill="1" applyBorder="1" applyAlignment="1">
      <alignment vertical="center"/>
    </xf>
    <xf numFmtId="41" fontId="5" fillId="0" borderId="70" xfId="0" applyNumberFormat="1" applyFont="1" applyFill="1" applyBorder="1" applyAlignment="1">
      <alignment horizontal="center" vertical="center"/>
    </xf>
    <xf numFmtId="41" fontId="1" fillId="0" borderId="3" xfId="0" applyNumberFormat="1" applyFont="1" applyFill="1" applyBorder="1" applyAlignment="1">
      <alignment horizontal="center" vertical="center"/>
    </xf>
    <xf numFmtId="41" fontId="1" fillId="0" borderId="54" xfId="0" applyNumberFormat="1" applyFont="1" applyFill="1" applyBorder="1" applyAlignment="1">
      <alignment horizontal="center" vertical="center"/>
    </xf>
    <xf numFmtId="41" fontId="5" fillId="0" borderId="70" xfId="0" applyNumberFormat="1" applyFont="1" applyFill="1" applyBorder="1" applyAlignment="1">
      <alignment horizontal="center" vertical="center" wrapText="1"/>
    </xf>
    <xf numFmtId="41" fontId="1" fillId="0" borderId="71" xfId="0" applyNumberFormat="1" applyFont="1" applyFill="1" applyBorder="1" applyAlignment="1">
      <alignment horizontal="center" vertical="center"/>
    </xf>
    <xf numFmtId="41" fontId="4" fillId="0" borderId="56" xfId="0" applyNumberFormat="1" applyFont="1" applyFill="1" applyBorder="1" applyAlignment="1">
      <alignment horizontal="center" vertical="center"/>
    </xf>
    <xf numFmtId="41" fontId="4" fillId="0" borderId="49" xfId="0" applyNumberFormat="1" applyFont="1" applyFill="1" applyBorder="1" applyAlignment="1">
      <alignment horizontal="center" vertical="center"/>
    </xf>
    <xf numFmtId="41" fontId="4" fillId="0" borderId="68" xfId="0" applyNumberFormat="1" applyFont="1" applyFill="1" applyBorder="1" applyAlignment="1">
      <alignment horizontal="center" vertical="center"/>
    </xf>
    <xf numFmtId="41" fontId="4" fillId="0" borderId="72" xfId="0" applyNumberFormat="1" applyFont="1" applyFill="1" applyBorder="1" applyAlignment="1">
      <alignment horizontal="center" vertical="center"/>
    </xf>
    <xf numFmtId="0" fontId="17" fillId="0" borderId="0" xfId="0" applyFont="1" applyFill="1" applyAlignment="1">
      <alignment vertical="center" wrapText="1"/>
    </xf>
    <xf numFmtId="0" fontId="13" fillId="0" borderId="0" xfId="0" applyFont="1" applyFill="1" applyAlignment="1">
      <alignment horizontal="center" vertical="center"/>
    </xf>
    <xf numFmtId="0" fontId="5" fillId="0" borderId="48"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23" fillId="0" borderId="0" xfId="0" applyFont="1" applyFill="1" applyAlignment="1">
      <alignment wrapText="1"/>
    </xf>
    <xf numFmtId="0" fontId="24" fillId="0" borderId="0" xfId="0" applyFont="1" applyFill="1" applyAlignment="1">
      <alignment horizontal="center" vertical="center"/>
    </xf>
    <xf numFmtId="0" fontId="25" fillId="0" borderId="0" xfId="0" applyFont="1" applyFill="1" applyAlignment="1">
      <alignment horizontal="center" vertical="center"/>
    </xf>
    <xf numFmtId="0" fontId="23" fillId="0" borderId="0" xfId="0" applyFont="1" applyFill="1" applyBorder="1" applyAlignment="1">
      <alignment vertical="center"/>
    </xf>
    <xf numFmtId="0" fontId="23" fillId="0" borderId="0" xfId="0" applyFont="1" applyFill="1" applyAlignment="1">
      <alignment vertical="center" wrapText="1"/>
    </xf>
    <xf numFmtId="0" fontId="26" fillId="0" borderId="26" xfId="0" applyFont="1" applyFill="1" applyBorder="1" applyAlignment="1">
      <alignment horizontal="center" vertical="center" wrapText="1"/>
    </xf>
    <xf numFmtId="0" fontId="26" fillId="0" borderId="79" xfId="0" applyFont="1" applyFill="1" applyBorder="1" applyAlignment="1">
      <alignment horizontal="center" vertical="center" wrapText="1"/>
    </xf>
    <xf numFmtId="0" fontId="26" fillId="0" borderId="80" xfId="0" applyFont="1" applyFill="1" applyBorder="1" applyAlignment="1">
      <alignment horizontal="center" vertical="center" wrapText="1"/>
    </xf>
    <xf numFmtId="0" fontId="26" fillId="0" borderId="44" xfId="0" applyFont="1" applyFill="1" applyBorder="1" applyAlignment="1">
      <alignment horizontal="center" vertical="center" wrapText="1"/>
    </xf>
    <xf numFmtId="0" fontId="26" fillId="0" borderId="26" xfId="0" applyFont="1" applyFill="1" applyBorder="1" applyAlignment="1">
      <alignment horizontal="center" vertical="center"/>
    </xf>
    <xf numFmtId="0" fontId="26" fillId="0" borderId="79" xfId="0" applyFont="1" applyFill="1" applyBorder="1" applyAlignment="1">
      <alignment horizontal="center" vertical="center"/>
    </xf>
    <xf numFmtId="0" fontId="26" fillId="0" borderId="85" xfId="0" applyFont="1" applyFill="1" applyBorder="1" applyAlignment="1">
      <alignment vertical="center"/>
    </xf>
    <xf numFmtId="166" fontId="23" fillId="0" borderId="83" xfId="1" applyNumberFormat="1" applyFont="1" applyFill="1" applyBorder="1" applyAlignment="1">
      <alignment vertical="center"/>
    </xf>
    <xf numFmtId="166" fontId="23" fillId="0" borderId="24" xfId="1" applyNumberFormat="1" applyFont="1" applyFill="1" applyBorder="1" applyAlignment="1">
      <alignment vertical="center"/>
    </xf>
    <xf numFmtId="166" fontId="23" fillId="0" borderId="84" xfId="1" applyNumberFormat="1" applyFont="1" applyFill="1" applyBorder="1" applyAlignment="1">
      <alignment vertical="center"/>
    </xf>
    <xf numFmtId="166" fontId="26" fillId="0" borderId="85" xfId="1" applyNumberFormat="1" applyFont="1" applyFill="1" applyBorder="1" applyAlignment="1">
      <alignment vertical="center"/>
    </xf>
    <xf numFmtId="166" fontId="26" fillId="0" borderId="84" xfId="1" applyNumberFormat="1" applyFont="1" applyFill="1" applyBorder="1" applyAlignment="1">
      <alignment vertical="center"/>
    </xf>
    <xf numFmtId="166" fontId="23" fillId="0" borderId="85" xfId="1" applyNumberFormat="1" applyFont="1" applyFill="1" applyBorder="1" applyAlignment="1">
      <alignment vertical="center"/>
    </xf>
    <xf numFmtId="0" fontId="26" fillId="0" borderId="60" xfId="0" applyFont="1" applyFill="1" applyBorder="1" applyAlignment="1">
      <alignment vertical="center"/>
    </xf>
    <xf numFmtId="166" fontId="23" fillId="0" borderId="75" xfId="1" applyNumberFormat="1" applyFont="1" applyFill="1" applyBorder="1" applyAlignment="1">
      <alignment vertical="center"/>
    </xf>
    <xf numFmtId="166" fontId="26" fillId="0" borderId="60" xfId="1" applyNumberFormat="1" applyFont="1" applyFill="1" applyBorder="1" applyAlignment="1">
      <alignment vertical="center"/>
    </xf>
    <xf numFmtId="166" fontId="23" fillId="0" borderId="69" xfId="1" applyNumberFormat="1" applyFont="1" applyFill="1" applyBorder="1" applyAlignment="1">
      <alignment vertical="center"/>
    </xf>
    <xf numFmtId="166" fontId="26" fillId="0" borderId="76" xfId="1" applyNumberFormat="1" applyFont="1" applyFill="1" applyBorder="1" applyAlignment="1">
      <alignment vertical="center"/>
    </xf>
    <xf numFmtId="166" fontId="23" fillId="0" borderId="60" xfId="1" applyNumberFormat="1" applyFont="1" applyFill="1" applyBorder="1" applyAlignment="1">
      <alignment vertical="center"/>
    </xf>
    <xf numFmtId="166" fontId="23" fillId="0" borderId="76" xfId="1" applyNumberFormat="1" applyFont="1" applyFill="1" applyBorder="1" applyAlignment="1">
      <alignment vertical="center"/>
    </xf>
    <xf numFmtId="0" fontId="26" fillId="0" borderId="25" xfId="0" applyFont="1" applyFill="1" applyBorder="1" applyAlignment="1">
      <alignment vertical="center"/>
    </xf>
    <xf numFmtId="166" fontId="23" fillId="0" borderId="77" xfId="1" applyNumberFormat="1" applyFont="1" applyFill="1" applyBorder="1" applyAlignment="1">
      <alignment vertical="center"/>
    </xf>
    <xf numFmtId="166" fontId="23" fillId="0" borderId="12" xfId="1" applyNumberFormat="1" applyFont="1" applyFill="1" applyBorder="1" applyAlignment="1">
      <alignment vertical="center"/>
    </xf>
    <xf numFmtId="166" fontId="23" fillId="0" borderId="78" xfId="1" applyNumberFormat="1" applyFont="1" applyFill="1" applyBorder="1" applyAlignment="1">
      <alignment vertical="center"/>
    </xf>
    <xf numFmtId="166" fontId="26" fillId="0" borderId="78" xfId="1" applyNumberFormat="1" applyFont="1" applyFill="1" applyBorder="1" applyAlignment="1">
      <alignment vertical="center"/>
    </xf>
    <xf numFmtId="166" fontId="26" fillId="0" borderId="25" xfId="1" applyNumberFormat="1" applyFont="1" applyFill="1" applyBorder="1" applyAlignment="1">
      <alignment vertical="center"/>
    </xf>
    <xf numFmtId="166" fontId="23" fillId="0" borderId="61" xfId="1" applyNumberFormat="1" applyFont="1" applyFill="1" applyBorder="1" applyAlignment="1">
      <alignment vertical="center"/>
    </xf>
    <xf numFmtId="166" fontId="23" fillId="0" borderId="71" xfId="1" applyNumberFormat="1" applyFont="1" applyFill="1" applyBorder="1" applyAlignment="1">
      <alignment vertical="center"/>
    </xf>
    <xf numFmtId="166" fontId="26" fillId="0" borderId="54" xfId="1" applyNumberFormat="1" applyFont="1" applyFill="1" applyBorder="1" applyAlignment="1">
      <alignment vertical="center"/>
    </xf>
    <xf numFmtId="166" fontId="23" fillId="0" borderId="25" xfId="1" applyNumberFormat="1" applyFont="1" applyFill="1" applyBorder="1" applyAlignment="1">
      <alignment vertical="center"/>
    </xf>
    <xf numFmtId="0" fontId="27" fillId="0" borderId="56" xfId="0" applyFont="1" applyFill="1" applyBorder="1" applyAlignment="1">
      <alignment vertical="center"/>
    </xf>
    <xf numFmtId="166" fontId="27" fillId="0" borderId="58" xfId="1" applyNumberFormat="1" applyFont="1" applyFill="1" applyBorder="1" applyAlignment="1">
      <alignment vertical="center"/>
    </xf>
    <xf numFmtId="166" fontId="27" fillId="0" borderId="72" xfId="1" applyNumberFormat="1" applyFont="1" applyFill="1" applyBorder="1" applyAlignment="1">
      <alignment vertical="center"/>
    </xf>
    <xf numFmtId="166" fontId="27" fillId="0" borderId="68" xfId="1" applyNumberFormat="1" applyFont="1" applyFill="1" applyBorder="1" applyAlignment="1">
      <alignment vertical="center"/>
    </xf>
    <xf numFmtId="166" fontId="27" fillId="0" borderId="56" xfId="1" applyNumberFormat="1" applyFont="1" applyFill="1" applyBorder="1" applyAlignment="1">
      <alignment vertical="center"/>
    </xf>
    <xf numFmtId="0" fontId="23" fillId="0" borderId="0" xfId="0" applyFont="1" applyFill="1" applyAlignment="1">
      <alignment vertical="center"/>
    </xf>
    <xf numFmtId="0" fontId="23" fillId="0" borderId="0" xfId="0" applyFont="1" applyFill="1" applyBorder="1" applyAlignment="1">
      <alignment wrapText="1"/>
    </xf>
    <xf numFmtId="0" fontId="5" fillId="0" borderId="85" xfId="0" applyFont="1" applyFill="1" applyBorder="1" applyAlignment="1">
      <alignment vertical="center" wrapText="1"/>
    </xf>
    <xf numFmtId="41" fontId="5" fillId="0" borderId="85" xfId="0" applyNumberFormat="1" applyFont="1" applyFill="1" applyBorder="1" applyAlignment="1">
      <alignment vertical="center"/>
    </xf>
    <xf numFmtId="41" fontId="1" fillId="0" borderId="24" xfId="0" applyNumberFormat="1" applyFont="1" applyFill="1" applyBorder="1" applyAlignment="1">
      <alignment vertical="center"/>
    </xf>
    <xf numFmtId="0" fontId="5" fillId="0" borderId="15" xfId="0" applyFont="1" applyFill="1" applyBorder="1" applyAlignment="1">
      <alignment vertical="center" wrapText="1"/>
    </xf>
    <xf numFmtId="0" fontId="5" fillId="0" borderId="31" xfId="0" applyFont="1" applyFill="1" applyBorder="1" applyAlignment="1">
      <alignment vertical="center"/>
    </xf>
    <xf numFmtId="41" fontId="5" fillId="0" borderId="70" xfId="0" applyNumberFormat="1" applyFont="1" applyFill="1" applyBorder="1" applyAlignment="1">
      <alignment vertical="center"/>
    </xf>
    <xf numFmtId="41" fontId="4" fillId="0" borderId="66" xfId="0" applyNumberFormat="1" applyFont="1" applyFill="1" applyBorder="1" applyAlignment="1">
      <alignment vertical="center"/>
    </xf>
    <xf numFmtId="41" fontId="5" fillId="0" borderId="47" xfId="0" applyNumberFormat="1" applyFont="1" applyFill="1" applyBorder="1" applyAlignment="1">
      <alignment vertical="center"/>
    </xf>
    <xf numFmtId="41" fontId="1" fillId="0" borderId="28" xfId="0" applyNumberFormat="1" applyFont="1" applyFill="1" applyBorder="1" applyAlignment="1">
      <alignment vertical="center"/>
    </xf>
    <xf numFmtId="41" fontId="1" fillId="0" borderId="19" xfId="0" applyNumberFormat="1" applyFont="1" applyFill="1" applyBorder="1" applyAlignment="1">
      <alignment vertical="center"/>
    </xf>
    <xf numFmtId="41" fontId="1" fillId="0" borderId="30" xfId="0" applyNumberFormat="1" applyFont="1" applyFill="1" applyBorder="1" applyAlignment="1">
      <alignment vertical="center"/>
    </xf>
    <xf numFmtId="41" fontId="1" fillId="0" borderId="14" xfId="0" applyNumberFormat="1" applyFont="1" applyFill="1" applyBorder="1" applyAlignment="1">
      <alignment vertical="center"/>
    </xf>
    <xf numFmtId="41" fontId="1" fillId="0" borderId="20" xfId="0" applyNumberFormat="1" applyFont="1" applyFill="1" applyBorder="1" applyAlignment="1">
      <alignment horizontal="center" vertical="center"/>
    </xf>
    <xf numFmtId="41" fontId="1" fillId="0" borderId="64" xfId="0" applyNumberFormat="1" applyFont="1" applyFill="1" applyBorder="1" applyAlignment="1">
      <alignment horizontal="center" vertical="center"/>
    </xf>
    <xf numFmtId="41" fontId="1" fillId="0" borderId="14" xfId="0" applyNumberFormat="1" applyFont="1" applyFill="1" applyBorder="1" applyAlignment="1">
      <alignment horizontal="center" vertical="center"/>
    </xf>
    <xf numFmtId="41" fontId="1" fillId="0" borderId="2" xfId="0" applyNumberFormat="1" applyFont="1" applyFill="1" applyBorder="1" applyAlignment="1">
      <alignment vertical="center"/>
    </xf>
    <xf numFmtId="41" fontId="1" fillId="0" borderId="51" xfId="0" applyNumberFormat="1" applyFont="1" applyFill="1" applyBorder="1" applyAlignment="1">
      <alignment vertical="center"/>
    </xf>
    <xf numFmtId="41" fontId="5" fillId="0" borderId="89" xfId="0" applyNumberFormat="1" applyFont="1" applyFill="1" applyBorder="1" applyAlignment="1">
      <alignment vertical="center"/>
    </xf>
    <xf numFmtId="41" fontId="1" fillId="0" borderId="82" xfId="0" applyNumberFormat="1" applyFont="1" applyFill="1" applyBorder="1" applyAlignment="1">
      <alignment vertical="center"/>
    </xf>
    <xf numFmtId="41" fontId="4" fillId="0" borderId="45" xfId="0" applyNumberFormat="1" applyFont="1" applyFill="1" applyBorder="1" applyAlignment="1">
      <alignment vertical="center"/>
    </xf>
    <xf numFmtId="0" fontId="11" fillId="0" borderId="0" xfId="0" applyFont="1" applyFill="1" applyAlignment="1">
      <alignment horizontal="left" vertical="center"/>
    </xf>
    <xf numFmtId="0" fontId="1" fillId="0" borderId="0" xfId="0" applyFont="1" applyFill="1" applyAlignment="1">
      <alignment horizontal="left" vertical="center"/>
    </xf>
    <xf numFmtId="0" fontId="5" fillId="0" borderId="68" xfId="0" applyFont="1" applyFill="1" applyBorder="1" applyAlignment="1">
      <alignment horizontal="center" vertical="center" wrapText="1"/>
    </xf>
    <xf numFmtId="166" fontId="23" fillId="0" borderId="94" xfId="1" applyNumberFormat="1" applyFont="1" applyFill="1" applyBorder="1" applyAlignment="1">
      <alignment vertical="center"/>
    </xf>
    <xf numFmtId="166" fontId="23" fillId="0" borderId="95" xfId="1" applyNumberFormat="1" applyFont="1" applyFill="1" applyBorder="1" applyAlignment="1">
      <alignment vertical="center"/>
    </xf>
    <xf numFmtId="166" fontId="23" fillId="0" borderId="96" xfId="1" applyNumberFormat="1" applyFont="1" applyFill="1" applyBorder="1" applyAlignment="1">
      <alignment vertical="center"/>
    </xf>
    <xf numFmtId="166" fontId="6" fillId="0" borderId="75" xfId="1" applyNumberFormat="1" applyFont="1" applyBorder="1" applyAlignment="1">
      <alignment horizontal="right" vertical="center"/>
    </xf>
    <xf numFmtId="166" fontId="6" fillId="0" borderId="69" xfId="1" applyNumberFormat="1" applyFont="1" applyBorder="1" applyAlignment="1">
      <alignment horizontal="right" vertical="center"/>
    </xf>
    <xf numFmtId="166" fontId="6" fillId="0" borderId="76" xfId="1" applyNumberFormat="1" applyFont="1" applyBorder="1" applyAlignment="1">
      <alignment horizontal="right" vertical="center"/>
    </xf>
    <xf numFmtId="0" fontId="27" fillId="0" borderId="0" xfId="0" applyFont="1" applyFill="1" applyBorder="1" applyAlignment="1">
      <alignment vertical="center"/>
    </xf>
    <xf numFmtId="166" fontId="27" fillId="0" borderId="0" xfId="1" applyNumberFormat="1" applyFont="1" applyFill="1" applyBorder="1" applyAlignment="1">
      <alignment vertical="center"/>
    </xf>
    <xf numFmtId="0" fontId="23" fillId="0" borderId="0" xfId="0" applyFont="1" applyFill="1" applyBorder="1" applyAlignment="1"/>
    <xf numFmtId="0" fontId="5" fillId="0" borderId="45" xfId="0" applyFont="1" applyFill="1" applyBorder="1" applyAlignment="1">
      <alignment vertical="center" wrapText="1"/>
    </xf>
    <xf numFmtId="41" fontId="1" fillId="0" borderId="39" xfId="0" applyNumberFormat="1" applyFont="1" applyFill="1" applyBorder="1" applyAlignment="1">
      <alignment vertical="center"/>
    </xf>
    <xf numFmtId="41" fontId="1" fillId="0" borderId="5" xfId="0" applyNumberFormat="1" applyFont="1" applyFill="1" applyBorder="1" applyAlignment="1">
      <alignment vertical="center"/>
    </xf>
    <xf numFmtId="41" fontId="1" fillId="0" borderId="71" xfId="0" applyNumberFormat="1" applyFont="1" applyFill="1" applyBorder="1" applyAlignment="1">
      <alignment vertical="center"/>
    </xf>
    <xf numFmtId="0" fontId="5" fillId="0" borderId="5" xfId="0" applyFont="1" applyFill="1" applyBorder="1" applyAlignment="1">
      <alignment horizontal="center" vertical="center" wrapText="1"/>
    </xf>
    <xf numFmtId="0" fontId="7" fillId="0" borderId="0" xfId="0" applyFont="1" applyBorder="1" applyAlignment="1">
      <alignment vertical="center" wrapText="1"/>
    </xf>
    <xf numFmtId="0" fontId="5" fillId="0" borderId="59"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75" xfId="0" applyFont="1" applyBorder="1" applyAlignment="1">
      <alignment vertical="center" wrapText="1"/>
    </xf>
    <xf numFmtId="41" fontId="1" fillId="0" borderId="69" xfId="0" applyNumberFormat="1" applyFont="1" applyBorder="1" applyAlignment="1">
      <alignment vertical="center"/>
    </xf>
    <xf numFmtId="41" fontId="1" fillId="0" borderId="76" xfId="0" applyNumberFormat="1" applyFont="1" applyBorder="1" applyAlignment="1">
      <alignment vertical="center"/>
    </xf>
    <xf numFmtId="0" fontId="5" fillId="0" borderId="75" xfId="0" applyFont="1" applyBorder="1" applyAlignment="1">
      <alignment vertical="center"/>
    </xf>
    <xf numFmtId="41" fontId="1" fillId="0" borderId="69" xfId="0" applyNumberFormat="1" applyFont="1" applyBorder="1" applyAlignment="1">
      <alignment horizontal="right" vertical="center"/>
    </xf>
    <xf numFmtId="41" fontId="1" fillId="0" borderId="76" xfId="0" applyNumberFormat="1" applyFont="1" applyBorder="1" applyAlignment="1">
      <alignment horizontal="right" vertical="center"/>
    </xf>
    <xf numFmtId="0" fontId="4" fillId="0" borderId="61" xfId="0" applyFont="1" applyBorder="1" applyAlignment="1">
      <alignment vertical="center"/>
    </xf>
    <xf numFmtId="41" fontId="4" fillId="0" borderId="71" xfId="0" applyNumberFormat="1" applyFont="1" applyBorder="1" applyAlignment="1">
      <alignment vertical="center"/>
    </xf>
    <xf numFmtId="41" fontId="4" fillId="0" borderId="54" xfId="0" applyNumberFormat="1" applyFont="1" applyBorder="1" applyAlignment="1">
      <alignment vertical="center"/>
    </xf>
    <xf numFmtId="166" fontId="1" fillId="2" borderId="75" xfId="1" applyNumberFormat="1" applyFont="1" applyFill="1" applyBorder="1" applyAlignment="1">
      <alignment vertical="center"/>
    </xf>
    <xf numFmtId="166" fontId="1" fillId="2" borderId="76" xfId="1" applyNumberFormat="1" applyFont="1" applyFill="1" applyBorder="1" applyAlignment="1">
      <alignment vertical="center"/>
    </xf>
    <xf numFmtId="0" fontId="1" fillId="0" borderId="21" xfId="0" applyFont="1" applyFill="1" applyBorder="1" applyAlignment="1">
      <alignment vertical="center" wrapText="1"/>
    </xf>
    <xf numFmtId="0" fontId="1" fillId="0" borderId="0" xfId="0" applyFont="1" applyFill="1" applyAlignment="1">
      <alignment horizontal="left" vertical="center"/>
    </xf>
    <xf numFmtId="0" fontId="5" fillId="0" borderId="58"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57" xfId="0" applyFont="1" applyFill="1" applyBorder="1" applyAlignment="1">
      <alignment horizontal="center" vertical="center" wrapText="1"/>
    </xf>
    <xf numFmtId="0" fontId="1" fillId="0" borderId="0" xfId="0" applyFont="1" applyFill="1" applyAlignment="1">
      <alignment vertical="center"/>
    </xf>
    <xf numFmtId="0" fontId="5" fillId="0" borderId="58"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68" xfId="0" applyFont="1" applyFill="1" applyBorder="1" applyAlignment="1">
      <alignment horizontal="center" vertical="center" wrapText="1"/>
    </xf>
    <xf numFmtId="0" fontId="5" fillId="0" borderId="49" xfId="0" applyFont="1" applyFill="1" applyBorder="1" applyAlignment="1">
      <alignment horizontal="center" vertical="center"/>
    </xf>
    <xf numFmtId="166" fontId="1" fillId="0" borderId="10" xfId="1" applyNumberFormat="1" applyFont="1" applyFill="1" applyBorder="1" applyAlignment="1">
      <alignment vertical="center"/>
    </xf>
    <xf numFmtId="166" fontId="1" fillId="0" borderId="34" xfId="1" applyNumberFormat="1" applyFont="1" applyFill="1" applyBorder="1" applyAlignment="1">
      <alignment vertical="center"/>
    </xf>
    <xf numFmtId="166" fontId="1" fillId="0" borderId="73" xfId="1" applyNumberFormat="1" applyFont="1" applyFill="1" applyBorder="1" applyAlignment="1">
      <alignment vertical="center"/>
    </xf>
    <xf numFmtId="166" fontId="1" fillId="0" borderId="97" xfId="1" applyNumberFormat="1" applyFont="1" applyFill="1" applyBorder="1" applyAlignment="1">
      <alignment vertical="center"/>
    </xf>
    <xf numFmtId="166" fontId="1" fillId="0" borderId="98" xfId="1" applyNumberFormat="1" applyFont="1" applyFill="1" applyBorder="1" applyAlignment="1">
      <alignment vertical="center"/>
    </xf>
    <xf numFmtId="166" fontId="1" fillId="0" borderId="61" xfId="1" applyNumberFormat="1" applyFont="1" applyFill="1" applyBorder="1" applyAlignment="1">
      <alignment vertical="center"/>
    </xf>
    <xf numFmtId="166" fontId="1" fillId="2" borderId="71" xfId="1" applyNumberFormat="1" applyFont="1" applyFill="1" applyBorder="1" applyAlignment="1">
      <alignment vertical="center"/>
    </xf>
    <xf numFmtId="166" fontId="1" fillId="0" borderId="71" xfId="1" applyNumberFormat="1" applyFont="1" applyFill="1" applyBorder="1" applyAlignment="1">
      <alignment vertical="center"/>
    </xf>
    <xf numFmtId="166" fontId="1" fillId="0" borderId="54" xfId="1" applyNumberFormat="1" applyFont="1" applyFill="1" applyBorder="1" applyAlignment="1">
      <alignment vertical="center"/>
    </xf>
    <xf numFmtId="0" fontId="1" fillId="0" borderId="21" xfId="0" applyFont="1" applyFill="1" applyBorder="1" applyAlignment="1">
      <alignment horizontal="center" vertical="center"/>
    </xf>
    <xf numFmtId="3" fontId="5" fillId="0" borderId="67" xfId="0" applyNumberFormat="1" applyFont="1" applyFill="1" applyBorder="1" applyAlignment="1">
      <alignment vertical="center"/>
    </xf>
    <xf numFmtId="0" fontId="1" fillId="0" borderId="0" xfId="0" applyFont="1" applyFill="1" applyBorder="1" applyAlignment="1">
      <alignment horizontal="center" vertical="center"/>
    </xf>
    <xf numFmtId="0" fontId="5" fillId="0" borderId="0" xfId="0" applyFont="1" applyFill="1" applyBorder="1" applyAlignment="1">
      <alignment vertical="center"/>
    </xf>
    <xf numFmtId="166" fontId="1" fillId="0" borderId="5" xfId="1" applyNumberFormat="1" applyFont="1" applyFill="1" applyBorder="1" applyAlignment="1">
      <alignment vertical="center"/>
    </xf>
    <xf numFmtId="166" fontId="1" fillId="0" borderId="3" xfId="1" applyNumberFormat="1" applyFont="1" applyFill="1" applyBorder="1" applyAlignment="1">
      <alignment vertical="center"/>
    </xf>
    <xf numFmtId="166" fontId="5" fillId="0" borderId="43" xfId="1" applyNumberFormat="1" applyFont="1" applyFill="1" applyBorder="1" applyAlignment="1">
      <alignment vertical="center"/>
    </xf>
    <xf numFmtId="166" fontId="5" fillId="0" borderId="60" xfId="1" applyNumberFormat="1" applyFont="1" applyFill="1" applyBorder="1" applyAlignment="1">
      <alignment vertical="center"/>
    </xf>
    <xf numFmtId="166" fontId="5" fillId="0" borderId="70" xfId="1" applyNumberFormat="1" applyFont="1" applyFill="1" applyBorder="1" applyAlignment="1">
      <alignment vertical="center"/>
    </xf>
    <xf numFmtId="166" fontId="5" fillId="0" borderId="25" xfId="1" applyNumberFormat="1" applyFont="1" applyFill="1" applyBorder="1" applyAlignment="1">
      <alignment vertical="center"/>
    </xf>
    <xf numFmtId="0" fontId="33" fillId="0" borderId="0" xfId="0" applyFont="1" applyAlignment="1">
      <alignment vertical="center" wrapText="1"/>
    </xf>
    <xf numFmtId="0" fontId="36" fillId="0" borderId="0" xfId="0" applyFont="1" applyAlignment="1">
      <alignment horizontal="center" vertical="center" wrapText="1"/>
    </xf>
    <xf numFmtId="0" fontId="35" fillId="0" borderId="0" xfId="0" applyFont="1" applyAlignment="1">
      <alignment horizontal="center" vertical="center" wrapText="1"/>
    </xf>
    <xf numFmtId="0" fontId="34" fillId="0" borderId="0" xfId="0" applyFont="1" applyAlignment="1">
      <alignment horizontal="center" vertical="center" wrapText="1"/>
    </xf>
    <xf numFmtId="0" fontId="34" fillId="0" borderId="0" xfId="0" applyFont="1" applyAlignment="1">
      <alignment vertical="center" wrapText="1"/>
    </xf>
    <xf numFmtId="0" fontId="34" fillId="0" borderId="0" xfId="0" applyFont="1" applyAlignment="1">
      <alignment horizontal="left" vertical="center" wrapText="1" indent="2"/>
    </xf>
    <xf numFmtId="0" fontId="37" fillId="0" borderId="0" xfId="0" applyFont="1" applyAlignment="1">
      <alignment horizontal="center" vertical="center" wrapText="1"/>
    </xf>
    <xf numFmtId="0" fontId="38" fillId="0" borderId="0" xfId="0" applyFont="1" applyAlignment="1">
      <alignment vertical="center" wrapText="1"/>
    </xf>
    <xf numFmtId="0" fontId="10" fillId="0" borderId="0" xfId="0" applyFont="1" applyFill="1" applyAlignment="1">
      <alignment horizontal="center" vertical="center"/>
    </xf>
    <xf numFmtId="0" fontId="3" fillId="0" borderId="0" xfId="0" applyFont="1" applyFill="1" applyAlignment="1">
      <alignment horizontal="center" vertical="center"/>
    </xf>
    <xf numFmtId="0" fontId="1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58"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58"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45" xfId="0" applyFont="1" applyFill="1" applyBorder="1" applyAlignment="1">
      <alignment horizontal="center" vertical="center"/>
    </xf>
    <xf numFmtId="0" fontId="5" fillId="0" borderId="57"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5" xfId="0" applyFont="1" applyFill="1" applyBorder="1" applyAlignment="1">
      <alignment horizontal="center" vertical="center"/>
    </xf>
    <xf numFmtId="0" fontId="5" fillId="0" borderId="66" xfId="0" applyFont="1" applyFill="1" applyBorder="1" applyAlignment="1">
      <alignment horizontal="center" vertical="center"/>
    </xf>
    <xf numFmtId="0" fontId="5" fillId="0" borderId="57" xfId="0" applyFont="1" applyFill="1" applyBorder="1" applyAlignment="1">
      <alignment horizontal="center" vertical="center"/>
    </xf>
    <xf numFmtId="0" fontId="1" fillId="0" borderId="55" xfId="0" applyFont="1" applyFill="1" applyBorder="1" applyAlignment="1">
      <alignment horizontal="left" vertical="center" wrapText="1"/>
    </xf>
    <xf numFmtId="0" fontId="1" fillId="0" borderId="74"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76" xfId="0" applyFont="1" applyFill="1" applyBorder="1" applyAlignment="1">
      <alignment horizontal="left" vertical="center" wrapText="1"/>
    </xf>
    <xf numFmtId="0" fontId="1" fillId="0" borderId="0" xfId="0" applyFont="1" applyFill="1" applyAlignment="1">
      <alignment horizontal="left" vertical="center"/>
    </xf>
    <xf numFmtId="0" fontId="1" fillId="0" borderId="3" xfId="0" applyFont="1" applyFill="1" applyBorder="1" applyAlignment="1">
      <alignment horizontal="left" vertical="center" wrapText="1"/>
    </xf>
    <xf numFmtId="0" fontId="1" fillId="0" borderId="71" xfId="0" applyFont="1" applyFill="1" applyBorder="1" applyAlignment="1">
      <alignment horizontal="left" vertical="center" wrapText="1"/>
    </xf>
    <xf numFmtId="0" fontId="1" fillId="0" borderId="54"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1" fillId="0" borderId="57"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0" xfId="0" applyFont="1" applyFill="1" applyBorder="1" applyAlignment="1">
      <alignment horizontal="left" vertical="center"/>
    </xf>
    <xf numFmtId="0" fontId="6" fillId="0" borderId="0" xfId="0" applyFont="1" applyAlignment="1">
      <alignment horizontal="left" wrapText="1"/>
    </xf>
    <xf numFmtId="0" fontId="14" fillId="0" borderId="0" xfId="0" applyFont="1" applyFill="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left" vertical="center"/>
    </xf>
    <xf numFmtId="0" fontId="1" fillId="0" borderId="0" xfId="0" applyFont="1" applyAlignment="1">
      <alignment horizontal="left" vertical="center"/>
    </xf>
    <xf numFmtId="0" fontId="5" fillId="0" borderId="43"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53"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67" xfId="0" applyFont="1" applyFill="1" applyBorder="1" applyAlignment="1">
      <alignment horizontal="center" vertical="center"/>
    </xf>
    <xf numFmtId="0" fontId="5" fillId="0" borderId="42" xfId="0" applyFont="1" applyFill="1" applyBorder="1" applyAlignment="1">
      <alignment horizontal="center" vertical="center"/>
    </xf>
    <xf numFmtId="0" fontId="5" fillId="0" borderId="73" xfId="0" applyFont="1" applyFill="1" applyBorder="1" applyAlignment="1">
      <alignment horizontal="center" vertical="center"/>
    </xf>
    <xf numFmtId="0" fontId="5" fillId="0" borderId="47" xfId="0" applyFont="1" applyFill="1" applyBorder="1" applyAlignment="1">
      <alignment horizontal="center" vertical="center"/>
    </xf>
    <xf numFmtId="0" fontId="1" fillId="0" borderId="0" xfId="0" applyFont="1" applyFill="1" applyAlignment="1">
      <alignment vertical="center"/>
    </xf>
    <xf numFmtId="0" fontId="8" fillId="0" borderId="0" xfId="0" applyFont="1" applyFill="1" applyAlignment="1">
      <alignment vertical="center"/>
    </xf>
    <xf numFmtId="0" fontId="5" fillId="0" borderId="49" xfId="0" applyFont="1" applyFill="1" applyBorder="1" applyAlignment="1">
      <alignment horizontal="center" vertical="center"/>
    </xf>
    <xf numFmtId="0" fontId="6" fillId="0" borderId="0" xfId="0" applyFont="1" applyFill="1" applyAlignment="1">
      <alignment horizontal="left" wrapText="1"/>
    </xf>
    <xf numFmtId="0" fontId="5" fillId="0" borderId="44"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1" fillId="0" borderId="29" xfId="0" applyFont="1" applyFill="1" applyBorder="1" applyAlignment="1">
      <alignment horizontal="left" vertical="center"/>
    </xf>
    <xf numFmtId="0" fontId="10" fillId="0" borderId="0" xfId="0" applyFont="1" applyAlignment="1">
      <alignment horizontal="center" vertical="center"/>
    </xf>
    <xf numFmtId="0" fontId="3" fillId="0" borderId="0" xfId="0" applyFont="1" applyAlignment="1">
      <alignment horizontal="center" vertical="center"/>
    </xf>
    <xf numFmtId="0" fontId="14" fillId="0" borderId="0" xfId="0" applyFont="1" applyAlignment="1">
      <alignment horizontal="center" vertical="center"/>
    </xf>
    <xf numFmtId="0" fontId="1" fillId="0" borderId="27" xfId="0" applyFont="1" applyBorder="1" applyAlignment="1">
      <alignment horizontal="left" vertical="center"/>
    </xf>
    <xf numFmtId="0" fontId="1" fillId="0" borderId="0" xfId="0" applyFont="1" applyAlignment="1">
      <alignment horizontal="left" vertical="center" wrapText="1"/>
    </xf>
    <xf numFmtId="0" fontId="5" fillId="0" borderId="43" xfId="0" applyFont="1" applyBorder="1" applyAlignment="1">
      <alignment horizontal="center" vertical="center"/>
    </xf>
    <xf numFmtId="0" fontId="5" fillId="0" borderId="60" xfId="0" applyFont="1" applyBorder="1" applyAlignment="1">
      <alignment horizontal="center" vertical="center"/>
    </xf>
    <xf numFmtId="0" fontId="5" fillId="0" borderId="70" xfId="0" applyFont="1" applyBorder="1" applyAlignment="1">
      <alignment horizontal="center" vertical="center"/>
    </xf>
    <xf numFmtId="0" fontId="4" fillId="0" borderId="63" xfId="0" applyFont="1" applyBorder="1" applyAlignment="1">
      <alignment horizontal="center" vertical="center"/>
    </xf>
    <xf numFmtId="0" fontId="4" fillId="0" borderId="86" xfId="0" applyFont="1" applyBorder="1" applyAlignment="1">
      <alignment horizontal="center" vertical="center"/>
    </xf>
    <xf numFmtId="0" fontId="4" fillId="0" borderId="23" xfId="0" applyFont="1" applyBorder="1" applyAlignment="1">
      <alignment horizontal="center" vertical="center"/>
    </xf>
    <xf numFmtId="0" fontId="5" fillId="0" borderId="59" xfId="0" applyFont="1" applyBorder="1" applyAlignment="1">
      <alignment horizontal="center" vertical="center"/>
    </xf>
    <xf numFmtId="0" fontId="5" fillId="0" borderId="74" xfId="0" applyFont="1" applyBorder="1" applyAlignment="1">
      <alignment horizontal="center" vertical="center"/>
    </xf>
    <xf numFmtId="0" fontId="5" fillId="0" borderId="37" xfId="0" applyFont="1" applyBorder="1" applyAlignment="1">
      <alignment horizontal="center" vertical="center"/>
    </xf>
    <xf numFmtId="0" fontId="5" fillId="0" borderId="32" xfId="0" applyFont="1" applyBorder="1" applyAlignment="1">
      <alignment horizontal="center" vertical="center"/>
    </xf>
    <xf numFmtId="0" fontId="5" fillId="0" borderId="44" xfId="0" applyFont="1" applyBorder="1" applyAlignment="1">
      <alignment horizontal="center" vertical="center"/>
    </xf>
    <xf numFmtId="0" fontId="5" fillId="0" borderId="72" xfId="0" applyFont="1" applyFill="1" applyBorder="1" applyAlignment="1">
      <alignment vertical="center" wrapText="1"/>
    </xf>
    <xf numFmtId="0" fontId="5" fillId="0" borderId="68" xfId="0" applyFont="1" applyFill="1" applyBorder="1" applyAlignment="1">
      <alignment vertical="center" wrapText="1"/>
    </xf>
    <xf numFmtId="0" fontId="1" fillId="0" borderId="72" xfId="0" applyFont="1" applyFill="1" applyBorder="1" applyAlignment="1">
      <alignment vertical="center" wrapText="1"/>
    </xf>
    <xf numFmtId="0" fontId="1" fillId="0" borderId="68" xfId="0" applyFont="1" applyFill="1" applyBorder="1" applyAlignment="1">
      <alignment vertical="center" wrapText="1"/>
    </xf>
    <xf numFmtId="0" fontId="5" fillId="0" borderId="32" xfId="0" applyFont="1" applyFill="1" applyBorder="1" applyAlignment="1">
      <alignment horizontal="center" vertical="center"/>
    </xf>
    <xf numFmtId="0" fontId="1" fillId="0" borderId="62" xfId="0" applyFont="1" applyFill="1" applyBorder="1" applyAlignment="1">
      <alignment vertical="center" wrapText="1"/>
    </xf>
    <xf numFmtId="0" fontId="1" fillId="0" borderId="0" xfId="0" applyFont="1" applyFill="1" applyBorder="1" applyAlignment="1">
      <alignment horizontal="left" vertical="center" wrapText="1"/>
    </xf>
    <xf numFmtId="0" fontId="10" fillId="0" borderId="0" xfId="0" applyFont="1" applyFill="1" applyAlignment="1">
      <alignment horizontal="center" vertical="center" wrapText="1"/>
    </xf>
    <xf numFmtId="0" fontId="1" fillId="0" borderId="21" xfId="0" applyFont="1" applyFill="1" applyBorder="1" applyAlignment="1">
      <alignment horizontal="right" vertical="center" wrapText="1"/>
    </xf>
    <xf numFmtId="0" fontId="23" fillId="0" borderId="0" xfId="0" applyFont="1" applyFill="1" applyAlignment="1">
      <alignment horizontal="left" vertical="center"/>
    </xf>
    <xf numFmtId="0" fontId="23" fillId="0" borderId="0" xfId="0" applyFont="1" applyFill="1" applyAlignment="1">
      <alignment horizontal="left" vertical="center" wrapText="1"/>
    </xf>
    <xf numFmtId="0" fontId="26" fillId="0" borderId="65" xfId="0" applyFont="1" applyFill="1" applyBorder="1" applyAlignment="1">
      <alignment horizontal="center" vertical="center" wrapText="1"/>
    </xf>
    <xf numFmtId="0" fontId="26" fillId="0" borderId="57" xfId="0" applyFont="1" applyFill="1" applyBorder="1" applyAlignment="1">
      <alignment horizontal="center" vertical="center" wrapText="1"/>
    </xf>
    <xf numFmtId="0" fontId="26" fillId="0" borderId="66"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6" fillId="0" borderId="44" xfId="0" applyFont="1" applyFill="1" applyBorder="1" applyAlignment="1">
      <alignment horizontal="center" vertical="center" wrapText="1"/>
    </xf>
    <xf numFmtId="0" fontId="23" fillId="0" borderId="67" xfId="0" applyFont="1" applyFill="1" applyBorder="1" applyAlignment="1">
      <alignment horizontal="left" vertical="center"/>
    </xf>
    <xf numFmtId="0" fontId="22" fillId="0" borderId="0" xfId="0" applyFont="1" applyFill="1" applyAlignment="1">
      <alignment horizontal="center" vertical="center"/>
    </xf>
    <xf numFmtId="0" fontId="24" fillId="0" borderId="0" xfId="0" applyFont="1" applyFill="1" applyAlignment="1">
      <alignment horizontal="center" vertical="center"/>
    </xf>
    <xf numFmtId="0" fontId="28" fillId="0" borderId="0" xfId="0" applyFont="1" applyFill="1" applyAlignment="1">
      <alignment horizontal="center" vertical="center"/>
    </xf>
    <xf numFmtId="0" fontId="5" fillId="0" borderId="43"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70" xfId="0" applyFont="1" applyFill="1" applyBorder="1" applyAlignment="1">
      <alignment horizontal="center" vertical="center"/>
    </xf>
    <xf numFmtId="0" fontId="5" fillId="0" borderId="68" xfId="0" applyFont="1" applyFill="1" applyBorder="1" applyAlignment="1">
      <alignment horizontal="center" vertical="center" wrapText="1"/>
    </xf>
    <xf numFmtId="0" fontId="5" fillId="0" borderId="70" xfId="0" applyFont="1" applyFill="1" applyBorder="1" applyAlignment="1">
      <alignment vertical="center" wrapText="1"/>
    </xf>
    <xf numFmtId="0" fontId="5" fillId="0" borderId="59"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1" fillId="0" borderId="74" xfId="0" applyFont="1" applyFill="1" applyBorder="1" applyAlignment="1">
      <alignment vertical="center" wrapText="1"/>
    </xf>
    <xf numFmtId="0" fontId="5" fillId="0" borderId="37" xfId="0" applyFont="1" applyFill="1" applyBorder="1" applyAlignment="1">
      <alignment horizontal="center" vertical="center" wrapText="1"/>
    </xf>
    <xf numFmtId="0" fontId="1" fillId="0" borderId="3" xfId="0" applyFont="1" applyFill="1" applyBorder="1" applyAlignment="1">
      <alignment vertical="center" wrapText="1"/>
    </xf>
    <xf numFmtId="0" fontId="1" fillId="0" borderId="54" xfId="0" applyFont="1" applyFill="1" applyBorder="1" applyAlignment="1">
      <alignment vertical="center" wrapText="1"/>
    </xf>
    <xf numFmtId="0" fontId="1" fillId="0" borderId="27" xfId="0" applyFont="1" applyFill="1" applyBorder="1" applyAlignment="1">
      <alignment horizontal="left" vertical="center"/>
    </xf>
    <xf numFmtId="0" fontId="1" fillId="0" borderId="67" xfId="0" applyFont="1" applyFill="1" applyBorder="1" applyAlignment="1">
      <alignment horizontal="left" vertical="center"/>
    </xf>
    <xf numFmtId="0" fontId="1" fillId="0" borderId="0" xfId="0" applyFont="1" applyFill="1" applyAlignment="1">
      <alignment horizontal="center" vertical="center"/>
    </xf>
    <xf numFmtId="0" fontId="1" fillId="0" borderId="44" xfId="0" applyFont="1" applyFill="1" applyBorder="1" applyAlignment="1">
      <alignment vertical="center" wrapText="1"/>
    </xf>
    <xf numFmtId="0" fontId="5" fillId="0" borderId="45" xfId="0" applyFont="1" applyFill="1" applyBorder="1" applyAlignment="1">
      <alignment vertical="center" wrapText="1"/>
    </xf>
    <xf numFmtId="0" fontId="5" fillId="0" borderId="58" xfId="0" applyFont="1" applyFill="1" applyBorder="1" applyAlignment="1">
      <alignment vertical="center" wrapText="1"/>
    </xf>
    <xf numFmtId="0" fontId="5" fillId="0" borderId="41"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7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54" xfId="0" applyFont="1" applyFill="1" applyBorder="1" applyAlignment="1">
      <alignment vertical="center" wrapText="1"/>
    </xf>
    <xf numFmtId="0" fontId="29" fillId="0" borderId="0" xfId="0" applyFont="1" applyFill="1" applyAlignment="1">
      <alignment horizontal="center" vertical="center"/>
    </xf>
    <xf numFmtId="0" fontId="15" fillId="0" borderId="0" xfId="0" applyFont="1" applyFill="1" applyAlignment="1">
      <alignment vertical="center" wrapText="1"/>
    </xf>
    <xf numFmtId="0" fontId="13" fillId="0" borderId="0" xfId="0" applyFont="1" applyFill="1" applyAlignment="1">
      <alignment horizontal="center" vertical="center"/>
    </xf>
    <xf numFmtId="0" fontId="17" fillId="0" borderId="0" xfId="0" applyFont="1" applyFill="1" applyAlignment="1">
      <alignment vertical="center" wrapText="1"/>
    </xf>
    <xf numFmtId="0" fontId="1" fillId="0" borderId="58" xfId="0" applyFont="1" applyFill="1" applyBorder="1" applyAlignment="1">
      <alignment vertical="center" wrapText="1"/>
    </xf>
    <xf numFmtId="0" fontId="5" fillId="0" borderId="8" xfId="0" applyFont="1" applyFill="1" applyBorder="1" applyAlignment="1">
      <alignment horizontal="center" vertical="center"/>
    </xf>
    <xf numFmtId="0" fontId="1" fillId="0" borderId="57" xfId="0" applyFont="1" applyFill="1" applyBorder="1" applyAlignment="1">
      <alignment vertical="center" wrapText="1"/>
    </xf>
    <xf numFmtId="0" fontId="1" fillId="0" borderId="66" xfId="0" applyFont="1" applyFill="1" applyBorder="1" applyAlignment="1">
      <alignment vertical="center" wrapText="1"/>
    </xf>
    <xf numFmtId="0" fontId="5" fillId="0" borderId="87" xfId="0" applyFont="1" applyFill="1" applyBorder="1" applyAlignment="1">
      <alignment vertical="center" wrapText="1"/>
    </xf>
    <xf numFmtId="0" fontId="5" fillId="0" borderId="48"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1" fillId="0" borderId="6" xfId="0" applyFont="1" applyFill="1" applyBorder="1" applyAlignment="1">
      <alignment vertical="center" wrapText="1"/>
    </xf>
    <xf numFmtId="0" fontId="1" fillId="0" borderId="45" xfId="0" applyFont="1" applyFill="1" applyBorder="1" applyAlignment="1">
      <alignment vertical="center" wrapText="1"/>
    </xf>
    <xf numFmtId="0" fontId="1" fillId="0" borderId="49" xfId="0" applyFont="1" applyFill="1" applyBorder="1" applyAlignment="1">
      <alignment vertical="center" wrapText="1"/>
    </xf>
    <xf numFmtId="0" fontId="11" fillId="0" borderId="0" xfId="0" applyFont="1" applyFill="1" applyAlignment="1">
      <alignment horizontal="left" vertical="center"/>
    </xf>
    <xf numFmtId="0" fontId="16" fillId="0" borderId="27" xfId="0" applyFont="1" applyFill="1" applyBorder="1" applyAlignment="1">
      <alignment horizontal="left" vertical="center"/>
    </xf>
    <xf numFmtId="0" fontId="18" fillId="0" borderId="0" xfId="0" applyFont="1" applyFill="1" applyAlignment="1">
      <alignment horizontal="left" vertical="center"/>
    </xf>
  </cellXfs>
  <cellStyles count="4">
    <cellStyle name="Comma" xfId="1" builtinId="3"/>
    <cellStyle name="Followed Hyperlink" xfId="3" builtinId="9" hidden="1"/>
    <cellStyle name="Hyperlink" xfId="2"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8763000</xdr:colOff>
      <xdr:row>0</xdr:row>
      <xdr:rowOff>0</xdr:rowOff>
    </xdr:from>
    <xdr:ext cx="184731" cy="264560"/>
    <xdr:sp macro="" textlink="">
      <xdr:nvSpPr>
        <xdr:cNvPr id="4" name="TextBox 3"/>
        <xdr:cNvSpPr txBox="1"/>
      </xdr:nvSpPr>
      <xdr:spPr>
        <a:xfrm>
          <a:off x="8763000"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PR"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5"/>
  <sheetViews>
    <sheetView tabSelected="1" zoomScaleNormal="100" zoomScaleSheetLayoutView="80" workbookViewId="0">
      <selection activeCell="B6" sqref="B6"/>
    </sheetView>
  </sheetViews>
  <sheetFormatPr defaultRowHeight="15.75" x14ac:dyDescent="0.2"/>
  <cols>
    <col min="1" max="1" width="150.7109375" style="433" customWidth="1"/>
    <col min="2" max="16384" width="9.140625" style="440"/>
  </cols>
  <sheetData>
    <row r="1" spans="1:1" ht="30" x14ac:dyDescent="0.2">
      <c r="A1" s="439" t="s">
        <v>0</v>
      </c>
    </row>
    <row r="2" spans="1:1" ht="22.5" x14ac:dyDescent="0.2">
      <c r="A2" s="435" t="s">
        <v>1</v>
      </c>
    </row>
    <row r="3" spans="1:1" ht="20.25" x14ac:dyDescent="0.2">
      <c r="A3" s="436" t="s">
        <v>2</v>
      </c>
    </row>
    <row r="4" spans="1:1" ht="20.25" x14ac:dyDescent="0.2">
      <c r="A4" s="436" t="s">
        <v>3</v>
      </c>
    </row>
    <row r="5" spans="1:1" ht="20.25" x14ac:dyDescent="0.2">
      <c r="A5" s="436"/>
    </row>
    <row r="6" spans="1:1" ht="20.25" x14ac:dyDescent="0.2">
      <c r="A6" s="434" t="s">
        <v>145</v>
      </c>
    </row>
    <row r="7" spans="1:1" ht="20.25" x14ac:dyDescent="0.2">
      <c r="A7" s="437"/>
    </row>
    <row r="8" spans="1:1" ht="60.75" x14ac:dyDescent="0.2">
      <c r="A8" s="437" t="s">
        <v>214</v>
      </c>
    </row>
    <row r="9" spans="1:1" ht="20.25" x14ac:dyDescent="0.2">
      <c r="A9" s="437"/>
    </row>
    <row r="10" spans="1:1" ht="40.5" x14ac:dyDescent="0.2">
      <c r="A10" s="438" t="s">
        <v>195</v>
      </c>
    </row>
    <row r="11" spans="1:1" ht="20.25" x14ac:dyDescent="0.2">
      <c r="A11" s="438" t="s">
        <v>196</v>
      </c>
    </row>
    <row r="12" spans="1:1" ht="40.5" x14ac:dyDescent="0.2">
      <c r="A12" s="438" t="s">
        <v>206</v>
      </c>
    </row>
    <row r="13" spans="1:1" ht="20.25" x14ac:dyDescent="0.2">
      <c r="A13" s="438" t="s">
        <v>197</v>
      </c>
    </row>
    <row r="14" spans="1:1" ht="20.25" x14ac:dyDescent="0.2">
      <c r="A14" s="438" t="s">
        <v>198</v>
      </c>
    </row>
    <row r="15" spans="1:1" ht="20.25" x14ac:dyDescent="0.2">
      <c r="A15" s="438" t="s">
        <v>199</v>
      </c>
    </row>
    <row r="16" spans="1:1" ht="20.25" x14ac:dyDescent="0.2">
      <c r="A16" s="438" t="s">
        <v>200</v>
      </c>
    </row>
    <row r="17" spans="1:1" ht="20.25" x14ac:dyDescent="0.2">
      <c r="A17" s="438" t="s">
        <v>201</v>
      </c>
    </row>
    <row r="18" spans="1:1" ht="40.5" x14ac:dyDescent="0.2">
      <c r="A18" s="438" t="s">
        <v>202</v>
      </c>
    </row>
    <row r="19" spans="1:1" ht="20.25" x14ac:dyDescent="0.2">
      <c r="A19" s="438" t="s">
        <v>203</v>
      </c>
    </row>
    <row r="20" spans="1:1" ht="20.25" x14ac:dyDescent="0.2">
      <c r="A20" s="438" t="s">
        <v>204</v>
      </c>
    </row>
    <row r="21" spans="1:1" ht="20.25" x14ac:dyDescent="0.2">
      <c r="A21" s="438" t="s">
        <v>205</v>
      </c>
    </row>
    <row r="22" spans="1:1" ht="20.25" x14ac:dyDescent="0.2">
      <c r="A22" s="437"/>
    </row>
    <row r="23" spans="1:1" ht="40.5" x14ac:dyDescent="0.2">
      <c r="A23" s="437" t="s">
        <v>207</v>
      </c>
    </row>
    <row r="24" spans="1:1" ht="40.5" x14ac:dyDescent="0.2">
      <c r="A24" s="437" t="s">
        <v>191</v>
      </c>
    </row>
    <row r="25" spans="1:1" ht="40.5" x14ac:dyDescent="0.2">
      <c r="A25" s="437" t="s">
        <v>208</v>
      </c>
    </row>
    <row r="26" spans="1:1" ht="20.25" x14ac:dyDescent="0.2">
      <c r="A26" s="437" t="s">
        <v>192</v>
      </c>
    </row>
    <row r="27" spans="1:1" ht="20.25" x14ac:dyDescent="0.2">
      <c r="A27" s="437" t="s">
        <v>193</v>
      </c>
    </row>
    <row r="28" spans="1:1" ht="20.25" x14ac:dyDescent="0.2">
      <c r="A28" s="437"/>
    </row>
    <row r="29" spans="1:1" ht="20.25" x14ac:dyDescent="0.2">
      <c r="A29" s="437" t="s">
        <v>194</v>
      </c>
    </row>
    <row r="30" spans="1:1" ht="20.25" x14ac:dyDescent="0.2">
      <c r="A30" s="437" t="s">
        <v>209</v>
      </c>
    </row>
    <row r="31" spans="1:1" ht="20.25" x14ac:dyDescent="0.2">
      <c r="A31" s="437" t="s">
        <v>210</v>
      </c>
    </row>
    <row r="32" spans="1:1" ht="20.25" x14ac:dyDescent="0.2">
      <c r="A32" s="437"/>
    </row>
    <row r="33" spans="1:1" ht="141.75" x14ac:dyDescent="0.2">
      <c r="A33" s="437" t="s">
        <v>211</v>
      </c>
    </row>
    <row r="34" spans="1:1" ht="121.5" x14ac:dyDescent="0.2">
      <c r="A34" s="437" t="s">
        <v>212</v>
      </c>
    </row>
    <row r="35" spans="1:1" ht="182.25" x14ac:dyDescent="0.2">
      <c r="A35" s="437" t="s">
        <v>213</v>
      </c>
    </row>
  </sheetData>
  <printOptions horizontalCentered="1" verticalCentered="1"/>
  <pageMargins left="0.2" right="0.2" top="0.25" bottom="0.75" header="0.05" footer="0.3"/>
  <pageSetup scale="56" fitToWidth="0" orientation="portrait" r:id="rId1"/>
  <headerFooter>
    <oddFooter>&amp;CPatrono con igualdad de Oportunidadesen el Empleo M/M/V/I</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workbookViewId="0">
      <selection sqref="A1:R1"/>
    </sheetView>
  </sheetViews>
  <sheetFormatPr defaultColWidth="9.140625" defaultRowHeight="12" x14ac:dyDescent="0.2"/>
  <cols>
    <col min="1" max="1" width="26.28515625" style="348" bestFit="1" customWidth="1"/>
    <col min="2" max="2" width="9.42578125" style="348" bestFit="1" customWidth="1"/>
    <col min="3" max="3" width="8.28515625" style="348" bestFit="1" customWidth="1"/>
    <col min="4" max="4" width="8.140625" style="348" customWidth="1"/>
    <col min="5" max="5" width="8.28515625" style="348" bestFit="1" customWidth="1"/>
    <col min="6" max="6" width="7.85546875" style="348" customWidth="1"/>
    <col min="7" max="7" width="9.42578125" style="348" bestFit="1" customWidth="1"/>
    <col min="8" max="9" width="6.42578125" style="348" bestFit="1" customWidth="1"/>
    <col min="10" max="10" width="13.7109375" style="348" bestFit="1" customWidth="1"/>
    <col min="11" max="11" width="9" style="348" bestFit="1" customWidth="1"/>
    <col min="12" max="12" width="15.85546875" style="348" bestFit="1" customWidth="1"/>
    <col min="13" max="13" width="15" style="348" bestFit="1" customWidth="1"/>
    <col min="14" max="14" width="7.7109375" style="348" bestFit="1" customWidth="1"/>
    <col min="15" max="15" width="13.7109375" style="348" bestFit="1" customWidth="1"/>
    <col min="16" max="16" width="11.42578125" style="348" bestFit="1" customWidth="1"/>
    <col min="17" max="18" width="6.42578125" style="348" bestFit="1" customWidth="1"/>
    <col min="19" max="16384" width="9.140625" style="308"/>
  </cols>
  <sheetData>
    <row r="1" spans="1:18" ht="15" x14ac:dyDescent="0.2">
      <c r="A1" s="527" t="s">
        <v>0</v>
      </c>
      <c r="B1" s="527"/>
      <c r="C1" s="527"/>
      <c r="D1" s="527"/>
      <c r="E1" s="527"/>
      <c r="F1" s="527"/>
      <c r="G1" s="527"/>
      <c r="H1" s="527"/>
      <c r="I1" s="527"/>
      <c r="J1" s="527"/>
      <c r="K1" s="527"/>
      <c r="L1" s="527"/>
      <c r="M1" s="527"/>
      <c r="N1" s="527"/>
      <c r="O1" s="527"/>
      <c r="P1" s="527"/>
      <c r="Q1" s="527"/>
      <c r="R1" s="527"/>
    </row>
    <row r="2" spans="1:18" ht="15" x14ac:dyDescent="0.2">
      <c r="A2" s="527" t="s">
        <v>1</v>
      </c>
      <c r="B2" s="527"/>
      <c r="C2" s="527"/>
      <c r="D2" s="527"/>
      <c r="E2" s="527"/>
      <c r="F2" s="527"/>
      <c r="G2" s="527"/>
      <c r="H2" s="527"/>
      <c r="I2" s="527"/>
      <c r="J2" s="527"/>
      <c r="K2" s="527"/>
      <c r="L2" s="527"/>
      <c r="M2" s="527"/>
      <c r="N2" s="527"/>
      <c r="O2" s="527"/>
      <c r="P2" s="527"/>
      <c r="Q2" s="527"/>
      <c r="R2" s="527"/>
    </row>
    <row r="3" spans="1:18" ht="15" x14ac:dyDescent="0.2">
      <c r="A3" s="527" t="s">
        <v>2</v>
      </c>
      <c r="B3" s="527"/>
      <c r="C3" s="527"/>
      <c r="D3" s="527"/>
      <c r="E3" s="527"/>
      <c r="F3" s="527"/>
      <c r="G3" s="527"/>
      <c r="H3" s="527"/>
      <c r="I3" s="527"/>
      <c r="J3" s="527"/>
      <c r="K3" s="527"/>
      <c r="L3" s="527"/>
      <c r="M3" s="527"/>
      <c r="N3" s="527"/>
      <c r="O3" s="527"/>
      <c r="P3" s="527"/>
      <c r="Q3" s="527"/>
      <c r="R3" s="527"/>
    </row>
    <row r="4" spans="1:18" ht="15" x14ac:dyDescent="0.2">
      <c r="A4" s="527" t="s">
        <v>3</v>
      </c>
      <c r="B4" s="527"/>
      <c r="C4" s="527"/>
      <c r="D4" s="527"/>
      <c r="E4" s="527"/>
      <c r="F4" s="527"/>
      <c r="G4" s="527"/>
      <c r="H4" s="527"/>
      <c r="I4" s="527"/>
      <c r="J4" s="527"/>
      <c r="K4" s="527"/>
      <c r="L4" s="527"/>
      <c r="M4" s="527"/>
      <c r="N4" s="527"/>
      <c r="O4" s="527"/>
      <c r="P4" s="527"/>
      <c r="Q4" s="527"/>
      <c r="R4" s="527"/>
    </row>
    <row r="5" spans="1:18" ht="15" x14ac:dyDescent="0.2">
      <c r="A5" s="309"/>
      <c r="B5" s="309"/>
      <c r="C5" s="309"/>
      <c r="D5" s="309"/>
      <c r="E5" s="310"/>
      <c r="F5" s="310"/>
      <c r="G5" s="310"/>
      <c r="H5" s="310"/>
      <c r="I5" s="310"/>
      <c r="J5" s="310"/>
      <c r="K5" s="310"/>
      <c r="L5" s="310"/>
      <c r="M5" s="310"/>
      <c r="N5" s="310"/>
      <c r="O5" s="310"/>
      <c r="P5" s="310"/>
      <c r="Q5" s="310"/>
      <c r="R5" s="310"/>
    </row>
    <row r="6" spans="1:18" ht="15" x14ac:dyDescent="0.2">
      <c r="A6" s="528" t="s">
        <v>174</v>
      </c>
      <c r="B6" s="528"/>
      <c r="C6" s="528"/>
      <c r="D6" s="528"/>
      <c r="E6" s="528"/>
      <c r="F6" s="528"/>
      <c r="G6" s="528"/>
      <c r="H6" s="528"/>
      <c r="I6" s="528"/>
      <c r="J6" s="528"/>
      <c r="K6" s="528"/>
      <c r="L6" s="528"/>
      <c r="M6" s="528"/>
      <c r="N6" s="528"/>
      <c r="O6" s="528"/>
      <c r="P6" s="528"/>
      <c r="Q6" s="528"/>
      <c r="R6" s="528"/>
    </row>
    <row r="7" spans="1:18" ht="12.75" x14ac:dyDescent="0.2">
      <c r="A7" s="529" t="s">
        <v>5</v>
      </c>
      <c r="B7" s="529"/>
      <c r="C7" s="529"/>
      <c r="D7" s="529"/>
      <c r="E7" s="529"/>
      <c r="F7" s="529"/>
      <c r="G7" s="529"/>
      <c r="H7" s="529"/>
      <c r="I7" s="529"/>
      <c r="J7" s="529"/>
      <c r="K7" s="529"/>
      <c r="L7" s="529"/>
      <c r="M7" s="529"/>
      <c r="N7" s="529"/>
      <c r="O7" s="529"/>
      <c r="P7" s="529"/>
      <c r="Q7" s="529"/>
      <c r="R7" s="529"/>
    </row>
    <row r="8" spans="1:18" ht="12.75" thickBot="1" x14ac:dyDescent="0.25">
      <c r="A8" s="311"/>
      <c r="B8" s="311"/>
      <c r="C8" s="311"/>
      <c r="D8" s="311"/>
      <c r="E8" s="311"/>
      <c r="F8" s="311"/>
      <c r="G8" s="311"/>
      <c r="H8" s="311"/>
      <c r="I8" s="311"/>
      <c r="J8" s="311"/>
      <c r="K8" s="311"/>
      <c r="L8" s="311"/>
      <c r="M8" s="311"/>
      <c r="N8" s="311"/>
      <c r="O8" s="311"/>
      <c r="P8" s="311"/>
      <c r="Q8" s="311"/>
      <c r="R8" s="311"/>
    </row>
    <row r="9" spans="1:18" s="312" customFormat="1" ht="12.75" thickBot="1" x14ac:dyDescent="0.25">
      <c r="A9" s="524" t="s">
        <v>6</v>
      </c>
      <c r="B9" s="521" t="s">
        <v>100</v>
      </c>
      <c r="C9" s="522"/>
      <c r="D9" s="523"/>
      <c r="E9" s="521" t="s">
        <v>101</v>
      </c>
      <c r="F9" s="522"/>
      <c r="G9" s="522"/>
      <c r="H9" s="522"/>
      <c r="I9" s="523"/>
      <c r="J9" s="521" t="s">
        <v>170</v>
      </c>
      <c r="K9" s="522"/>
      <c r="L9" s="522"/>
      <c r="M9" s="522"/>
      <c r="N9" s="522"/>
      <c r="O9" s="522"/>
      <c r="P9" s="522"/>
      <c r="Q9" s="522"/>
      <c r="R9" s="523"/>
    </row>
    <row r="10" spans="1:18" s="312" customFormat="1" ht="24.75" thickBot="1" x14ac:dyDescent="0.25">
      <c r="A10" s="525"/>
      <c r="B10" s="313" t="s">
        <v>36</v>
      </c>
      <c r="C10" s="314" t="s">
        <v>37</v>
      </c>
      <c r="D10" s="315" t="s">
        <v>38</v>
      </c>
      <c r="E10" s="313" t="s">
        <v>70</v>
      </c>
      <c r="F10" s="314" t="s">
        <v>68</v>
      </c>
      <c r="G10" s="314" t="s">
        <v>66</v>
      </c>
      <c r="H10" s="315" t="s">
        <v>105</v>
      </c>
      <c r="I10" s="316" t="s">
        <v>36</v>
      </c>
      <c r="J10" s="313" t="s">
        <v>106</v>
      </c>
      <c r="K10" s="314" t="s">
        <v>107</v>
      </c>
      <c r="L10" s="314" t="s">
        <v>108</v>
      </c>
      <c r="M10" s="314" t="s">
        <v>109</v>
      </c>
      <c r="N10" s="314" t="s">
        <v>110</v>
      </c>
      <c r="O10" s="314" t="s">
        <v>111</v>
      </c>
      <c r="P10" s="314" t="s">
        <v>112</v>
      </c>
      <c r="Q10" s="315" t="s">
        <v>113</v>
      </c>
      <c r="R10" s="316" t="s">
        <v>36</v>
      </c>
    </row>
    <row r="11" spans="1:18" x14ac:dyDescent="0.2">
      <c r="A11" s="319" t="s">
        <v>21</v>
      </c>
      <c r="B11" s="320">
        <f>SUM(C11:D11)</f>
        <v>1594</v>
      </c>
      <c r="C11" s="321">
        <v>833</v>
      </c>
      <c r="D11" s="322">
        <v>761</v>
      </c>
      <c r="E11" s="373">
        <v>982</v>
      </c>
      <c r="F11" s="374">
        <v>508</v>
      </c>
      <c r="G11" s="374">
        <v>34</v>
      </c>
      <c r="H11" s="375">
        <v>70</v>
      </c>
      <c r="I11" s="323">
        <f>SUM(E11:H11)</f>
        <v>1594</v>
      </c>
      <c r="J11" s="320">
        <v>0</v>
      </c>
      <c r="K11" s="321">
        <v>614</v>
      </c>
      <c r="L11" s="321">
        <v>242</v>
      </c>
      <c r="M11" s="321">
        <v>298</v>
      </c>
      <c r="N11" s="321">
        <v>430</v>
      </c>
      <c r="O11" s="321">
        <v>0</v>
      </c>
      <c r="P11" s="321">
        <v>0</v>
      </c>
      <c r="Q11" s="322">
        <v>10</v>
      </c>
      <c r="R11" s="323">
        <f>SUM(J11:Q11)</f>
        <v>1594</v>
      </c>
    </row>
    <row r="12" spans="1:18" x14ac:dyDescent="0.2">
      <c r="A12" s="326" t="s">
        <v>168</v>
      </c>
      <c r="B12" s="320">
        <f t="shared" ref="B12:B21" si="0">SUM(C12:D12)</f>
        <v>1025</v>
      </c>
      <c r="C12" s="329">
        <v>415</v>
      </c>
      <c r="D12" s="332">
        <v>610</v>
      </c>
      <c r="E12" s="376">
        <v>566</v>
      </c>
      <c r="F12" s="377">
        <v>310</v>
      </c>
      <c r="G12" s="377">
        <v>69</v>
      </c>
      <c r="H12" s="378">
        <v>80</v>
      </c>
      <c r="I12" s="323">
        <f t="shared" ref="I12:I21" si="1">SUM(E12:H12)</f>
        <v>1025</v>
      </c>
      <c r="J12" s="327">
        <v>0</v>
      </c>
      <c r="K12" s="329">
        <v>365</v>
      </c>
      <c r="L12" s="329">
        <v>169</v>
      </c>
      <c r="M12" s="329">
        <v>133</v>
      </c>
      <c r="N12" s="329">
        <v>21</v>
      </c>
      <c r="O12" s="329">
        <v>0</v>
      </c>
      <c r="P12" s="329">
        <v>0</v>
      </c>
      <c r="Q12" s="332">
        <v>337</v>
      </c>
      <c r="R12" s="328">
        <f>SUM(J12:Q12)</f>
        <v>1025</v>
      </c>
    </row>
    <row r="13" spans="1:18" x14ac:dyDescent="0.2">
      <c r="A13" s="326" t="s">
        <v>51</v>
      </c>
      <c r="B13" s="320">
        <f t="shared" si="0"/>
        <v>911</v>
      </c>
      <c r="C13" s="329">
        <v>526</v>
      </c>
      <c r="D13" s="332">
        <v>385</v>
      </c>
      <c r="E13" s="320">
        <v>692</v>
      </c>
      <c r="F13" s="321">
        <v>161</v>
      </c>
      <c r="G13" s="321">
        <v>0</v>
      </c>
      <c r="H13" s="322">
        <v>58</v>
      </c>
      <c r="I13" s="323">
        <f t="shared" si="1"/>
        <v>911</v>
      </c>
      <c r="J13" s="327">
        <v>0</v>
      </c>
      <c r="K13" s="329">
        <v>304</v>
      </c>
      <c r="L13" s="329">
        <v>174</v>
      </c>
      <c r="M13" s="329">
        <v>266</v>
      </c>
      <c r="N13" s="329">
        <v>32</v>
      </c>
      <c r="O13" s="329">
        <v>0</v>
      </c>
      <c r="P13" s="329">
        <v>0</v>
      </c>
      <c r="Q13" s="332">
        <v>135</v>
      </c>
      <c r="R13" s="328">
        <f>SUM(J13:Q13)</f>
        <v>911</v>
      </c>
    </row>
    <row r="14" spans="1:18" x14ac:dyDescent="0.2">
      <c r="A14" s="326" t="s">
        <v>23</v>
      </c>
      <c r="B14" s="320">
        <f t="shared" si="0"/>
        <v>226</v>
      </c>
      <c r="C14" s="329">
        <v>113</v>
      </c>
      <c r="D14" s="332">
        <v>113</v>
      </c>
      <c r="E14" s="327">
        <v>123</v>
      </c>
      <c r="F14" s="329">
        <v>99</v>
      </c>
      <c r="G14" s="329">
        <v>1</v>
      </c>
      <c r="H14" s="332">
        <v>3</v>
      </c>
      <c r="I14" s="323">
        <f t="shared" si="1"/>
        <v>226</v>
      </c>
      <c r="J14" s="327">
        <v>0</v>
      </c>
      <c r="K14" s="329">
        <v>68</v>
      </c>
      <c r="L14" s="329">
        <v>34</v>
      </c>
      <c r="M14" s="329">
        <v>53</v>
      </c>
      <c r="N14" s="329">
        <v>43</v>
      </c>
      <c r="O14" s="329">
        <v>0</v>
      </c>
      <c r="P14" s="329">
        <v>0</v>
      </c>
      <c r="Q14" s="332">
        <v>28</v>
      </c>
      <c r="R14" s="328">
        <f>SUM(J14:Q14)</f>
        <v>226</v>
      </c>
    </row>
    <row r="15" spans="1:18" x14ac:dyDescent="0.2">
      <c r="A15" s="326" t="s">
        <v>24</v>
      </c>
      <c r="B15" s="320">
        <f t="shared" si="0"/>
        <v>356</v>
      </c>
      <c r="C15" s="329">
        <v>202</v>
      </c>
      <c r="D15" s="332">
        <v>154</v>
      </c>
      <c r="E15" s="327">
        <v>146</v>
      </c>
      <c r="F15" s="329">
        <v>208</v>
      </c>
      <c r="G15" s="329">
        <v>2</v>
      </c>
      <c r="H15" s="332"/>
      <c r="I15" s="323">
        <f t="shared" si="1"/>
        <v>356</v>
      </c>
      <c r="J15" s="327">
        <v>0</v>
      </c>
      <c r="K15" s="329">
        <v>130</v>
      </c>
      <c r="L15" s="329">
        <v>61</v>
      </c>
      <c r="M15" s="329">
        <v>74</v>
      </c>
      <c r="N15" s="329">
        <v>91</v>
      </c>
      <c r="O15" s="329">
        <v>0</v>
      </c>
      <c r="P15" s="329">
        <v>0</v>
      </c>
      <c r="Q15" s="332">
        <v>0</v>
      </c>
      <c r="R15" s="328">
        <f t="shared" ref="R15:R21" si="2">SUM(J15:Q15)</f>
        <v>356</v>
      </c>
    </row>
    <row r="16" spans="1:18" x14ac:dyDescent="0.2">
      <c r="A16" s="326" t="s">
        <v>25</v>
      </c>
      <c r="B16" s="320">
        <f t="shared" si="0"/>
        <v>179</v>
      </c>
      <c r="C16" s="329">
        <v>99</v>
      </c>
      <c r="D16" s="332">
        <v>80</v>
      </c>
      <c r="E16" s="327">
        <v>41</v>
      </c>
      <c r="F16" s="329">
        <v>137</v>
      </c>
      <c r="G16" s="329">
        <v>1</v>
      </c>
      <c r="H16" s="332">
        <v>0</v>
      </c>
      <c r="I16" s="323">
        <f t="shared" si="1"/>
        <v>179</v>
      </c>
      <c r="J16" s="327">
        <v>0</v>
      </c>
      <c r="K16" s="329">
        <v>39</v>
      </c>
      <c r="L16" s="329">
        <v>35</v>
      </c>
      <c r="M16" s="329">
        <v>58</v>
      </c>
      <c r="N16" s="329">
        <v>47</v>
      </c>
      <c r="O16" s="329">
        <v>0</v>
      </c>
      <c r="P16" s="329">
        <v>0</v>
      </c>
      <c r="Q16" s="332">
        <v>0</v>
      </c>
      <c r="R16" s="328">
        <f t="shared" si="2"/>
        <v>179</v>
      </c>
    </row>
    <row r="17" spans="1:18" x14ac:dyDescent="0.2">
      <c r="A17" s="326" t="s">
        <v>26</v>
      </c>
      <c r="B17" s="320">
        <f t="shared" si="0"/>
        <v>258</v>
      </c>
      <c r="C17" s="329">
        <v>141</v>
      </c>
      <c r="D17" s="332">
        <v>117</v>
      </c>
      <c r="E17" s="327">
        <v>69</v>
      </c>
      <c r="F17" s="329">
        <v>244</v>
      </c>
      <c r="G17" s="329">
        <v>0</v>
      </c>
      <c r="H17" s="332">
        <v>0</v>
      </c>
      <c r="I17" s="323">
        <f t="shared" si="1"/>
        <v>313</v>
      </c>
      <c r="J17" s="327">
        <v>0</v>
      </c>
      <c r="K17" s="329">
        <v>52</v>
      </c>
      <c r="L17" s="329">
        <v>47</v>
      </c>
      <c r="M17" s="329">
        <v>54</v>
      </c>
      <c r="N17" s="329">
        <v>20</v>
      </c>
      <c r="O17" s="329">
        <v>0</v>
      </c>
      <c r="P17" s="329">
        <v>0</v>
      </c>
      <c r="Q17" s="332">
        <v>85</v>
      </c>
      <c r="R17" s="328">
        <f t="shared" si="2"/>
        <v>258</v>
      </c>
    </row>
    <row r="18" spans="1:18" x14ac:dyDescent="0.2">
      <c r="A18" s="326" t="s">
        <v>27</v>
      </c>
      <c r="B18" s="320">
        <f t="shared" si="0"/>
        <v>324</v>
      </c>
      <c r="C18" s="329">
        <v>176</v>
      </c>
      <c r="D18" s="332">
        <v>148</v>
      </c>
      <c r="E18" s="327">
        <v>96</v>
      </c>
      <c r="F18" s="329">
        <v>212</v>
      </c>
      <c r="G18" s="329">
        <v>13</v>
      </c>
      <c r="H18" s="332">
        <v>3</v>
      </c>
      <c r="I18" s="323">
        <f t="shared" si="1"/>
        <v>324</v>
      </c>
      <c r="J18" s="327">
        <v>0</v>
      </c>
      <c r="K18" s="329">
        <v>65</v>
      </c>
      <c r="L18" s="329">
        <v>62</v>
      </c>
      <c r="M18" s="329">
        <v>70</v>
      </c>
      <c r="N18" s="329">
        <v>127</v>
      </c>
      <c r="O18" s="329">
        <v>0</v>
      </c>
      <c r="P18" s="329">
        <v>0</v>
      </c>
      <c r="Q18" s="332">
        <v>0</v>
      </c>
      <c r="R18" s="328">
        <f t="shared" si="2"/>
        <v>324</v>
      </c>
    </row>
    <row r="19" spans="1:18" x14ac:dyDescent="0.2">
      <c r="A19" s="326" t="s">
        <v>28</v>
      </c>
      <c r="B19" s="320">
        <f t="shared" si="0"/>
        <v>278</v>
      </c>
      <c r="C19" s="329">
        <v>132</v>
      </c>
      <c r="D19" s="332">
        <v>146</v>
      </c>
      <c r="E19" s="327">
        <v>70</v>
      </c>
      <c r="F19" s="329">
        <v>197</v>
      </c>
      <c r="G19" s="329">
        <v>11</v>
      </c>
      <c r="H19" s="332">
        <v>0</v>
      </c>
      <c r="I19" s="323">
        <f t="shared" si="1"/>
        <v>278</v>
      </c>
      <c r="J19" s="327">
        <v>0</v>
      </c>
      <c r="K19" s="329">
        <v>17</v>
      </c>
      <c r="L19" s="329">
        <v>38</v>
      </c>
      <c r="M19" s="329">
        <v>39</v>
      </c>
      <c r="N19" s="329">
        <v>159</v>
      </c>
      <c r="O19" s="329">
        <v>0</v>
      </c>
      <c r="P19" s="329">
        <v>0</v>
      </c>
      <c r="Q19" s="332">
        <v>0</v>
      </c>
      <c r="R19" s="328">
        <f t="shared" si="2"/>
        <v>253</v>
      </c>
    </row>
    <row r="20" spans="1:18" x14ac:dyDescent="0.2">
      <c r="A20" s="326" t="s">
        <v>29</v>
      </c>
      <c r="B20" s="320">
        <f t="shared" si="0"/>
        <v>206</v>
      </c>
      <c r="C20" s="329">
        <v>122</v>
      </c>
      <c r="D20" s="332">
        <v>84</v>
      </c>
      <c r="E20" s="327">
        <v>51</v>
      </c>
      <c r="F20" s="329">
        <v>153</v>
      </c>
      <c r="G20" s="329">
        <v>2</v>
      </c>
      <c r="H20" s="332">
        <v>0</v>
      </c>
      <c r="I20" s="323">
        <f t="shared" si="1"/>
        <v>206</v>
      </c>
      <c r="J20" s="327">
        <v>0</v>
      </c>
      <c r="K20" s="329">
        <v>49</v>
      </c>
      <c r="L20" s="329">
        <v>38</v>
      </c>
      <c r="M20" s="329">
        <v>39</v>
      </c>
      <c r="N20" s="329">
        <v>80</v>
      </c>
      <c r="O20" s="329">
        <v>0</v>
      </c>
      <c r="P20" s="329">
        <v>0</v>
      </c>
      <c r="Q20" s="332">
        <v>0</v>
      </c>
      <c r="R20" s="328">
        <f t="shared" si="2"/>
        <v>206</v>
      </c>
    </row>
    <row r="21" spans="1:18" ht="12.75" thickBot="1" x14ac:dyDescent="0.25">
      <c r="A21" s="333" t="s">
        <v>30</v>
      </c>
      <c r="B21" s="320">
        <f t="shared" si="0"/>
        <v>121</v>
      </c>
      <c r="C21" s="335">
        <v>59</v>
      </c>
      <c r="D21" s="336">
        <v>62</v>
      </c>
      <c r="E21" s="334">
        <v>41</v>
      </c>
      <c r="F21" s="335">
        <v>77</v>
      </c>
      <c r="G21" s="335">
        <v>0</v>
      </c>
      <c r="H21" s="337">
        <v>3</v>
      </c>
      <c r="I21" s="323">
        <f t="shared" si="1"/>
        <v>121</v>
      </c>
      <c r="J21" s="334">
        <v>0</v>
      </c>
      <c r="K21" s="335">
        <v>20</v>
      </c>
      <c r="L21" s="335">
        <v>22</v>
      </c>
      <c r="M21" s="335">
        <v>37</v>
      </c>
      <c r="N21" s="335">
        <v>42</v>
      </c>
      <c r="O21" s="335">
        <v>0</v>
      </c>
      <c r="P21" s="335">
        <v>0</v>
      </c>
      <c r="Q21" s="336">
        <v>0</v>
      </c>
      <c r="R21" s="338">
        <f t="shared" si="2"/>
        <v>121</v>
      </c>
    </row>
    <row r="22" spans="1:18" ht="13.5" thickBot="1" x14ac:dyDescent="0.25">
      <c r="A22" s="343" t="s">
        <v>36</v>
      </c>
      <c r="B22" s="344">
        <f>SUM(B11:B21)</f>
        <v>5478</v>
      </c>
      <c r="C22" s="345">
        <f t="shared" ref="C22:R22" si="3">SUM(C11:C21)</f>
        <v>2818</v>
      </c>
      <c r="D22" s="346">
        <f t="shared" si="3"/>
        <v>2660</v>
      </c>
      <c r="E22" s="344">
        <f t="shared" si="3"/>
        <v>2877</v>
      </c>
      <c r="F22" s="345">
        <f t="shared" si="3"/>
        <v>2306</v>
      </c>
      <c r="G22" s="345">
        <f t="shared" si="3"/>
        <v>133</v>
      </c>
      <c r="H22" s="346">
        <f t="shared" si="3"/>
        <v>217</v>
      </c>
      <c r="I22" s="347">
        <f t="shared" si="3"/>
        <v>5533</v>
      </c>
      <c r="J22" s="344">
        <f t="shared" si="3"/>
        <v>0</v>
      </c>
      <c r="K22" s="345">
        <f t="shared" si="3"/>
        <v>1723</v>
      </c>
      <c r="L22" s="345">
        <f t="shared" si="3"/>
        <v>922</v>
      </c>
      <c r="M22" s="345">
        <f t="shared" si="3"/>
        <v>1121</v>
      </c>
      <c r="N22" s="345">
        <f t="shared" si="3"/>
        <v>1092</v>
      </c>
      <c r="O22" s="345">
        <f t="shared" si="3"/>
        <v>0</v>
      </c>
      <c r="P22" s="345">
        <f t="shared" si="3"/>
        <v>0</v>
      </c>
      <c r="Q22" s="346">
        <f t="shared" si="3"/>
        <v>595</v>
      </c>
      <c r="R22" s="347">
        <f t="shared" si="3"/>
        <v>5453</v>
      </c>
    </row>
    <row r="23" spans="1:18" s="349" customFormat="1" ht="12.75" x14ac:dyDescent="0.2">
      <c r="A23" s="379"/>
      <c r="B23" s="380"/>
      <c r="C23" s="380"/>
      <c r="D23" s="380"/>
      <c r="E23" s="380"/>
      <c r="F23" s="380"/>
      <c r="G23" s="380"/>
      <c r="H23" s="380"/>
      <c r="I23" s="380"/>
      <c r="J23" s="380"/>
      <c r="K23" s="380"/>
      <c r="L23" s="380"/>
      <c r="M23" s="380"/>
      <c r="N23" s="380"/>
      <c r="O23" s="380"/>
      <c r="P23" s="380"/>
      <c r="Q23" s="380"/>
      <c r="R23" s="380"/>
    </row>
    <row r="24" spans="1:18" s="349" customFormat="1" ht="13.5" thickBot="1" x14ac:dyDescent="0.25">
      <c r="A24" s="379"/>
      <c r="B24" s="380"/>
      <c r="C24" s="380"/>
      <c r="D24" s="380"/>
      <c r="E24" s="380"/>
      <c r="F24" s="380"/>
      <c r="G24" s="380"/>
      <c r="H24" s="380"/>
      <c r="I24" s="380"/>
      <c r="J24" s="380"/>
      <c r="K24" s="380"/>
      <c r="L24" s="380"/>
      <c r="M24" s="380"/>
      <c r="N24" s="380"/>
      <c r="O24" s="380"/>
      <c r="P24" s="380"/>
      <c r="Q24" s="380"/>
      <c r="R24" s="380"/>
    </row>
    <row r="25" spans="1:18" s="312" customFormat="1" ht="12.75" thickBot="1" x14ac:dyDescent="0.25">
      <c r="A25" s="524" t="s">
        <v>6</v>
      </c>
      <c r="B25" s="521" t="s">
        <v>102</v>
      </c>
      <c r="C25" s="522"/>
      <c r="D25" s="522"/>
      <c r="E25" s="523"/>
      <c r="F25" s="521" t="s">
        <v>103</v>
      </c>
      <c r="G25" s="522"/>
      <c r="H25" s="523"/>
      <c r="I25" s="524" t="s">
        <v>104</v>
      </c>
      <c r="J25" s="381"/>
      <c r="K25" s="381"/>
      <c r="L25" s="311"/>
      <c r="M25" s="311"/>
      <c r="N25" s="311"/>
      <c r="O25" s="311"/>
      <c r="P25" s="311"/>
      <c r="Q25" s="311"/>
      <c r="R25" s="311"/>
    </row>
    <row r="26" spans="1:18" s="312" customFormat="1" ht="36.75" thickBot="1" x14ac:dyDescent="0.25">
      <c r="A26" s="525"/>
      <c r="B26" s="317" t="s">
        <v>161</v>
      </c>
      <c r="C26" s="318" t="s">
        <v>162</v>
      </c>
      <c r="D26" s="315" t="s">
        <v>114</v>
      </c>
      <c r="E26" s="316" t="s">
        <v>36</v>
      </c>
      <c r="F26" s="313" t="s">
        <v>115</v>
      </c>
      <c r="G26" s="314" t="s">
        <v>116</v>
      </c>
      <c r="H26" s="315" t="s">
        <v>36</v>
      </c>
      <c r="I26" s="525"/>
      <c r="J26" s="381"/>
      <c r="K26" s="381"/>
      <c r="L26" s="311"/>
      <c r="M26" s="311"/>
      <c r="N26" s="311"/>
      <c r="O26" s="311"/>
      <c r="P26" s="311"/>
      <c r="Q26" s="311"/>
      <c r="R26" s="311"/>
    </row>
    <row r="27" spans="1:18" x14ac:dyDescent="0.2">
      <c r="A27" s="319" t="s">
        <v>21</v>
      </c>
      <c r="B27" s="320">
        <v>1041</v>
      </c>
      <c r="C27" s="321">
        <v>0</v>
      </c>
      <c r="D27" s="322">
        <v>553</v>
      </c>
      <c r="E27" s="323">
        <f>SUM(B27:D27)</f>
        <v>1594</v>
      </c>
      <c r="F27" s="320">
        <v>1253</v>
      </c>
      <c r="G27" s="321">
        <v>341</v>
      </c>
      <c r="H27" s="324">
        <f t="shared" ref="H27:H37" si="4">SUM(F27:G27)</f>
        <v>1594</v>
      </c>
      <c r="I27" s="325">
        <v>0</v>
      </c>
      <c r="J27" s="311"/>
      <c r="K27" s="381"/>
      <c r="L27" s="381"/>
      <c r="M27" s="381"/>
      <c r="N27" s="381"/>
      <c r="O27" s="381"/>
      <c r="P27" s="381"/>
      <c r="Q27" s="381"/>
      <c r="R27" s="381"/>
    </row>
    <row r="28" spans="1:18" x14ac:dyDescent="0.2">
      <c r="A28" s="326" t="s">
        <v>168</v>
      </c>
      <c r="B28" s="327">
        <v>804</v>
      </c>
      <c r="C28" s="329">
        <v>147</v>
      </c>
      <c r="D28" s="332">
        <v>74</v>
      </c>
      <c r="E28" s="328">
        <f>SUM(B28:D28)</f>
        <v>1025</v>
      </c>
      <c r="F28" s="327">
        <v>1001</v>
      </c>
      <c r="G28" s="329">
        <v>24</v>
      </c>
      <c r="H28" s="330">
        <f t="shared" si="4"/>
        <v>1025</v>
      </c>
      <c r="I28" s="331"/>
      <c r="J28" s="311"/>
      <c r="K28" s="381"/>
      <c r="L28" s="381"/>
      <c r="M28" s="381"/>
      <c r="N28" s="381"/>
      <c r="O28" s="381"/>
      <c r="P28" s="381"/>
      <c r="Q28" s="381"/>
      <c r="R28" s="381"/>
    </row>
    <row r="29" spans="1:18" x14ac:dyDescent="0.2">
      <c r="A29" s="326" t="s">
        <v>51</v>
      </c>
      <c r="B29" s="327">
        <v>565</v>
      </c>
      <c r="C29" s="329">
        <v>344</v>
      </c>
      <c r="D29" s="332">
        <v>2</v>
      </c>
      <c r="E29" s="328">
        <f>SUM(B29:D29)</f>
        <v>911</v>
      </c>
      <c r="F29" s="327">
        <v>703</v>
      </c>
      <c r="G29" s="329">
        <v>208</v>
      </c>
      <c r="H29" s="330">
        <f t="shared" si="4"/>
        <v>911</v>
      </c>
      <c r="I29" s="331"/>
      <c r="J29" s="311"/>
      <c r="K29" s="381"/>
      <c r="L29" s="381"/>
      <c r="M29" s="381"/>
      <c r="N29" s="381"/>
      <c r="O29" s="381"/>
      <c r="P29" s="381"/>
      <c r="Q29" s="381"/>
      <c r="R29" s="381"/>
    </row>
    <row r="30" spans="1:18" x14ac:dyDescent="0.2">
      <c r="A30" s="326" t="s">
        <v>23</v>
      </c>
      <c r="B30" s="327">
        <v>138</v>
      </c>
      <c r="C30" s="329">
        <v>10</v>
      </c>
      <c r="D30" s="332">
        <v>78</v>
      </c>
      <c r="E30" s="328">
        <f>SUM(B30:D30)</f>
        <v>226</v>
      </c>
      <c r="F30" s="327">
        <v>190</v>
      </c>
      <c r="G30" s="329">
        <v>36</v>
      </c>
      <c r="H30" s="330">
        <f t="shared" si="4"/>
        <v>226</v>
      </c>
      <c r="I30" s="331"/>
      <c r="J30" s="311"/>
      <c r="K30" s="381"/>
      <c r="L30" s="381"/>
      <c r="M30" s="381"/>
      <c r="N30" s="381"/>
      <c r="O30" s="381"/>
      <c r="P30" s="381"/>
      <c r="Q30" s="381"/>
      <c r="R30" s="381"/>
    </row>
    <row r="31" spans="1:18" x14ac:dyDescent="0.2">
      <c r="A31" s="326" t="s">
        <v>24</v>
      </c>
      <c r="B31" s="327">
        <v>259</v>
      </c>
      <c r="C31" s="329">
        <v>63</v>
      </c>
      <c r="D31" s="332">
        <v>34</v>
      </c>
      <c r="E31" s="328">
        <f t="shared" ref="E31:E37" si="5">SUM(B31:D31)</f>
        <v>356</v>
      </c>
      <c r="F31" s="327">
        <v>320</v>
      </c>
      <c r="G31" s="329">
        <v>35</v>
      </c>
      <c r="H31" s="330">
        <f t="shared" si="4"/>
        <v>355</v>
      </c>
      <c r="I31" s="331">
        <v>9</v>
      </c>
      <c r="J31" s="311"/>
      <c r="K31" s="381"/>
      <c r="L31" s="381"/>
      <c r="M31" s="381"/>
      <c r="N31" s="381"/>
      <c r="O31" s="381"/>
      <c r="P31" s="381"/>
      <c r="Q31" s="381"/>
      <c r="R31" s="381"/>
    </row>
    <row r="32" spans="1:18" x14ac:dyDescent="0.2">
      <c r="A32" s="326" t="s">
        <v>25</v>
      </c>
      <c r="B32" s="327">
        <v>125</v>
      </c>
      <c r="C32" s="329">
        <v>22</v>
      </c>
      <c r="D32" s="332">
        <v>32</v>
      </c>
      <c r="E32" s="328">
        <f t="shared" si="5"/>
        <v>179</v>
      </c>
      <c r="F32" s="327">
        <v>147</v>
      </c>
      <c r="G32" s="329">
        <v>32</v>
      </c>
      <c r="H32" s="330">
        <f t="shared" si="4"/>
        <v>179</v>
      </c>
      <c r="I32" s="331">
        <v>8</v>
      </c>
      <c r="J32" s="311"/>
      <c r="K32" s="381"/>
      <c r="L32" s="381"/>
      <c r="M32" s="381"/>
      <c r="N32" s="381"/>
      <c r="O32" s="381"/>
      <c r="P32" s="381"/>
      <c r="Q32" s="381"/>
      <c r="R32" s="381"/>
    </row>
    <row r="33" spans="1:18" x14ac:dyDescent="0.2">
      <c r="A33" s="326" t="s">
        <v>26</v>
      </c>
      <c r="B33" s="327">
        <v>158</v>
      </c>
      <c r="C33" s="329">
        <v>27</v>
      </c>
      <c r="D33" s="332">
        <v>73</v>
      </c>
      <c r="E33" s="328">
        <f>SUM(B33:D33)</f>
        <v>258</v>
      </c>
      <c r="F33" s="327">
        <v>200</v>
      </c>
      <c r="G33" s="329">
        <v>58</v>
      </c>
      <c r="H33" s="330">
        <f t="shared" si="4"/>
        <v>258</v>
      </c>
      <c r="I33" s="331"/>
      <c r="J33" s="311"/>
      <c r="K33" s="381"/>
      <c r="L33" s="381"/>
      <c r="M33" s="381"/>
      <c r="N33" s="381"/>
      <c r="O33" s="381"/>
      <c r="P33" s="381"/>
      <c r="Q33" s="381"/>
      <c r="R33" s="381"/>
    </row>
    <row r="34" spans="1:18" x14ac:dyDescent="0.2">
      <c r="A34" s="326" t="s">
        <v>27</v>
      </c>
      <c r="B34" s="327">
        <v>191</v>
      </c>
      <c r="C34" s="329">
        <v>0</v>
      </c>
      <c r="D34" s="332">
        <v>133</v>
      </c>
      <c r="E34" s="328">
        <f t="shared" si="5"/>
        <v>324</v>
      </c>
      <c r="F34" s="327">
        <v>191</v>
      </c>
      <c r="G34" s="329">
        <v>133</v>
      </c>
      <c r="H34" s="330">
        <f t="shared" si="4"/>
        <v>324</v>
      </c>
      <c r="I34" s="331"/>
      <c r="J34" s="311"/>
      <c r="K34" s="381"/>
      <c r="L34" s="381"/>
      <c r="M34" s="381"/>
      <c r="N34" s="381"/>
      <c r="O34" s="381"/>
      <c r="P34" s="381"/>
      <c r="Q34" s="381"/>
      <c r="R34" s="381"/>
    </row>
    <row r="35" spans="1:18" x14ac:dyDescent="0.2">
      <c r="A35" s="326" t="s">
        <v>28</v>
      </c>
      <c r="B35" s="327">
        <v>99</v>
      </c>
      <c r="C35" s="329">
        <v>24</v>
      </c>
      <c r="D35" s="332">
        <v>155</v>
      </c>
      <c r="E35" s="328">
        <f t="shared" si="5"/>
        <v>278</v>
      </c>
      <c r="F35" s="327">
        <v>144</v>
      </c>
      <c r="G35" s="329">
        <v>134</v>
      </c>
      <c r="H35" s="330">
        <f t="shared" si="4"/>
        <v>278</v>
      </c>
      <c r="I35" s="331"/>
      <c r="J35" s="311"/>
      <c r="K35" s="381"/>
      <c r="L35" s="381"/>
      <c r="M35" s="381"/>
      <c r="N35" s="381"/>
      <c r="O35" s="381"/>
      <c r="P35" s="381"/>
      <c r="Q35" s="381"/>
      <c r="R35" s="381"/>
    </row>
    <row r="36" spans="1:18" x14ac:dyDescent="0.2">
      <c r="A36" s="326" t="s">
        <v>29</v>
      </c>
      <c r="B36" s="327">
        <v>156</v>
      </c>
      <c r="C36" s="329">
        <v>50</v>
      </c>
      <c r="D36" s="332">
        <v>67</v>
      </c>
      <c r="E36" s="328">
        <f t="shared" si="5"/>
        <v>273</v>
      </c>
      <c r="F36" s="327">
        <v>156</v>
      </c>
      <c r="G36" s="329">
        <v>50</v>
      </c>
      <c r="H36" s="330">
        <f t="shared" si="4"/>
        <v>206</v>
      </c>
      <c r="I36" s="331"/>
      <c r="J36" s="311"/>
      <c r="K36" s="381"/>
      <c r="L36" s="381"/>
      <c r="M36" s="381"/>
      <c r="N36" s="381"/>
      <c r="O36" s="381"/>
      <c r="P36" s="381"/>
      <c r="Q36" s="381"/>
      <c r="R36" s="381"/>
    </row>
    <row r="37" spans="1:18" ht="12.75" thickBot="1" x14ac:dyDescent="0.25">
      <c r="A37" s="333" t="s">
        <v>30</v>
      </c>
      <c r="B37" s="334">
        <v>79</v>
      </c>
      <c r="C37" s="335">
        <v>0</v>
      </c>
      <c r="D37" s="336">
        <v>42</v>
      </c>
      <c r="E37" s="338">
        <f t="shared" si="5"/>
        <v>121</v>
      </c>
      <c r="F37" s="339">
        <v>87</v>
      </c>
      <c r="G37" s="340">
        <v>34</v>
      </c>
      <c r="H37" s="341">
        <f t="shared" si="4"/>
        <v>121</v>
      </c>
      <c r="I37" s="342">
        <v>0</v>
      </c>
      <c r="J37" s="311"/>
      <c r="K37" s="381"/>
      <c r="L37" s="381"/>
      <c r="M37" s="381"/>
      <c r="N37" s="381"/>
      <c r="O37" s="381"/>
      <c r="P37" s="381"/>
      <c r="Q37" s="381"/>
      <c r="R37" s="381"/>
    </row>
    <row r="38" spans="1:18" ht="13.5" thickBot="1" x14ac:dyDescent="0.25">
      <c r="A38" s="343" t="s">
        <v>36</v>
      </c>
      <c r="B38" s="344">
        <f t="shared" ref="B38:I38" si="6">SUM(B27:B37)</f>
        <v>3615</v>
      </c>
      <c r="C38" s="345">
        <f t="shared" si="6"/>
        <v>687</v>
      </c>
      <c r="D38" s="346">
        <f t="shared" si="6"/>
        <v>1243</v>
      </c>
      <c r="E38" s="347">
        <f t="shared" si="6"/>
        <v>5545</v>
      </c>
      <c r="F38" s="344">
        <f t="shared" si="6"/>
        <v>4392</v>
      </c>
      <c r="G38" s="345">
        <f t="shared" si="6"/>
        <v>1085</v>
      </c>
      <c r="H38" s="346">
        <f t="shared" si="6"/>
        <v>5477</v>
      </c>
      <c r="I38" s="347">
        <f t="shared" si="6"/>
        <v>17</v>
      </c>
      <c r="J38" s="311"/>
      <c r="K38" s="381"/>
      <c r="L38" s="381"/>
      <c r="M38" s="381"/>
      <c r="N38" s="381"/>
      <c r="O38" s="381"/>
      <c r="P38" s="381"/>
      <c r="Q38" s="381"/>
      <c r="R38" s="381"/>
    </row>
    <row r="39" spans="1:18" x14ac:dyDescent="0.2">
      <c r="A39" s="526" t="s">
        <v>45</v>
      </c>
      <c r="B39" s="526"/>
      <c r="C39" s="526"/>
      <c r="D39" s="526"/>
      <c r="E39" s="526"/>
      <c r="F39" s="526"/>
      <c r="G39" s="526"/>
      <c r="H39" s="526"/>
      <c r="I39" s="526"/>
    </row>
    <row r="40" spans="1:18" x14ac:dyDescent="0.2">
      <c r="A40" s="519" t="s">
        <v>99</v>
      </c>
      <c r="B40" s="519"/>
      <c r="C40" s="519"/>
      <c r="D40" s="519"/>
      <c r="E40" s="519"/>
      <c r="F40" s="519"/>
      <c r="G40" s="519"/>
      <c r="H40" s="519"/>
      <c r="I40" s="519"/>
    </row>
    <row r="41" spans="1:18" x14ac:dyDescent="0.2">
      <c r="A41" s="520" t="s">
        <v>152</v>
      </c>
      <c r="B41" s="520"/>
      <c r="C41" s="520"/>
      <c r="D41" s="520"/>
      <c r="E41" s="520"/>
      <c r="F41" s="520"/>
      <c r="G41" s="520"/>
      <c r="H41" s="520"/>
      <c r="I41" s="520"/>
    </row>
    <row r="42" spans="1:18" x14ac:dyDescent="0.2">
      <c r="A42" s="519" t="s">
        <v>117</v>
      </c>
      <c r="B42" s="519"/>
      <c r="C42" s="519"/>
      <c r="D42" s="519"/>
      <c r="E42" s="519"/>
      <c r="F42" s="519"/>
      <c r="G42" s="519"/>
      <c r="H42" s="519"/>
      <c r="I42" s="519"/>
    </row>
    <row r="43" spans="1:18" x14ac:dyDescent="0.2">
      <c r="A43" s="519" t="s">
        <v>175</v>
      </c>
      <c r="B43" s="519"/>
      <c r="C43" s="519"/>
      <c r="D43" s="519"/>
      <c r="E43" s="519"/>
      <c r="F43" s="519"/>
      <c r="G43" s="519"/>
      <c r="H43" s="519"/>
      <c r="I43" s="519"/>
      <c r="J43" s="519"/>
      <c r="K43" s="519"/>
      <c r="L43" s="519"/>
      <c r="M43" s="519"/>
      <c r="N43" s="519"/>
      <c r="O43" s="519"/>
      <c r="P43" s="519"/>
      <c r="Q43" s="519"/>
      <c r="R43" s="519"/>
    </row>
  </sheetData>
  <mergeCells count="19">
    <mergeCell ref="A7:R7"/>
    <mergeCell ref="A9:A10"/>
    <mergeCell ref="B9:D9"/>
    <mergeCell ref="E9:I9"/>
    <mergeCell ref="J9:R9"/>
    <mergeCell ref="A1:R1"/>
    <mergeCell ref="A2:R2"/>
    <mergeCell ref="A3:R3"/>
    <mergeCell ref="A4:R4"/>
    <mergeCell ref="A6:R6"/>
    <mergeCell ref="A43:R43"/>
    <mergeCell ref="A41:I41"/>
    <mergeCell ref="A42:I42"/>
    <mergeCell ref="B25:E25"/>
    <mergeCell ref="F25:H25"/>
    <mergeCell ref="I25:I26"/>
    <mergeCell ref="A39:I39"/>
    <mergeCell ref="A40:I40"/>
    <mergeCell ref="A25:A26"/>
  </mergeCells>
  <printOptions horizontalCentered="1"/>
  <pageMargins left="0" right="0" top="0.75" bottom="0.5" header="0.25" footer="0.25"/>
  <pageSetup paperSize="5" scale="85" orientation="landscape" r:id="rId1"/>
  <headerFooter>
    <oddHeader>&amp;RTabla 9</oddHeader>
    <oddFooter>&amp;CPatrono con Igualdad de Oportunidades en el Empleo M/M/V/I</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workbookViewId="0">
      <selection sqref="A1:W1"/>
    </sheetView>
  </sheetViews>
  <sheetFormatPr defaultColWidth="9.140625" defaultRowHeight="12" x14ac:dyDescent="0.2"/>
  <cols>
    <col min="1" max="1" width="26.28515625" style="231" bestFit="1" customWidth="1"/>
    <col min="2" max="2" width="6.42578125" style="231" bestFit="1" customWidth="1"/>
    <col min="3" max="3" width="8" style="231" bestFit="1" customWidth="1"/>
    <col min="4" max="4" width="8.140625" style="231" bestFit="1" customWidth="1"/>
    <col min="5" max="5" width="6.42578125" style="231" bestFit="1" customWidth="1"/>
    <col min="6" max="6" width="7.7109375" style="231" customWidth="1"/>
    <col min="7" max="7" width="9" style="231" bestFit="1" customWidth="1"/>
    <col min="8" max="8" width="9.42578125" style="231" customWidth="1"/>
    <col min="9" max="9" width="9.140625" style="231" customWidth="1"/>
    <col min="10" max="10" width="8" style="231" bestFit="1" customWidth="1"/>
    <col min="11" max="11" width="7.7109375" style="231" customWidth="1"/>
    <col min="12" max="12" width="11.42578125" style="231" bestFit="1" customWidth="1"/>
    <col min="13" max="13" width="6.42578125" style="231" bestFit="1" customWidth="1"/>
    <col min="14" max="15" width="8" style="231" bestFit="1" customWidth="1"/>
    <col min="16" max="16" width="8.140625" style="231" bestFit="1" customWidth="1"/>
    <col min="17" max="17" width="8" style="231" bestFit="1" customWidth="1"/>
    <col min="18" max="18" width="8.140625" style="231" bestFit="1" customWidth="1"/>
    <col min="19" max="19" width="8" style="231" bestFit="1" customWidth="1"/>
    <col min="20" max="20" width="8.140625" style="231" bestFit="1" customWidth="1"/>
    <col min="21" max="21" width="6.42578125" style="231" bestFit="1" customWidth="1"/>
    <col min="22" max="22" width="8" style="231" bestFit="1" customWidth="1"/>
    <col min="23" max="23" width="8.140625" style="231" bestFit="1" customWidth="1"/>
    <col min="24" max="16384" width="9.140625" style="65"/>
  </cols>
  <sheetData>
    <row r="1" spans="1:23" ht="15" x14ac:dyDescent="0.2">
      <c r="A1" s="441" t="s">
        <v>0</v>
      </c>
      <c r="B1" s="441"/>
      <c r="C1" s="441"/>
      <c r="D1" s="441"/>
      <c r="E1" s="441"/>
      <c r="F1" s="441"/>
      <c r="G1" s="441"/>
      <c r="H1" s="441"/>
      <c r="I1" s="441"/>
      <c r="J1" s="441"/>
      <c r="K1" s="441"/>
      <c r="L1" s="441"/>
      <c r="M1" s="441"/>
      <c r="N1" s="441"/>
      <c r="O1" s="441"/>
      <c r="P1" s="441"/>
      <c r="Q1" s="441"/>
      <c r="R1" s="441"/>
      <c r="S1" s="441"/>
      <c r="T1" s="441"/>
      <c r="U1" s="441"/>
      <c r="V1" s="441"/>
      <c r="W1" s="441"/>
    </row>
    <row r="2" spans="1:23" ht="15" x14ac:dyDescent="0.2">
      <c r="A2" s="441" t="s">
        <v>1</v>
      </c>
      <c r="B2" s="441"/>
      <c r="C2" s="441"/>
      <c r="D2" s="441"/>
      <c r="E2" s="441"/>
      <c r="F2" s="441"/>
      <c r="G2" s="441"/>
      <c r="H2" s="441"/>
      <c r="I2" s="441"/>
      <c r="J2" s="441"/>
      <c r="K2" s="441"/>
      <c r="L2" s="441"/>
      <c r="M2" s="441"/>
      <c r="N2" s="441"/>
      <c r="O2" s="441"/>
      <c r="P2" s="441"/>
      <c r="Q2" s="441"/>
      <c r="R2" s="441"/>
      <c r="S2" s="441"/>
      <c r="T2" s="441"/>
      <c r="U2" s="441"/>
      <c r="V2" s="441"/>
      <c r="W2" s="441"/>
    </row>
    <row r="3" spans="1:23" ht="15" x14ac:dyDescent="0.2">
      <c r="A3" s="441" t="s">
        <v>2</v>
      </c>
      <c r="B3" s="441"/>
      <c r="C3" s="441"/>
      <c r="D3" s="441"/>
      <c r="E3" s="441"/>
      <c r="F3" s="441"/>
      <c r="G3" s="441"/>
      <c r="H3" s="441"/>
      <c r="I3" s="441"/>
      <c r="J3" s="441"/>
      <c r="K3" s="441"/>
      <c r="L3" s="441"/>
      <c r="M3" s="441"/>
      <c r="N3" s="441"/>
      <c r="O3" s="441"/>
      <c r="P3" s="441"/>
      <c r="Q3" s="441"/>
      <c r="R3" s="441"/>
      <c r="S3" s="441"/>
      <c r="T3" s="441"/>
      <c r="U3" s="441"/>
      <c r="V3" s="441"/>
      <c r="W3" s="441"/>
    </row>
    <row r="4" spans="1:23" ht="15" x14ac:dyDescent="0.2">
      <c r="A4" s="441" t="s">
        <v>3</v>
      </c>
      <c r="B4" s="441"/>
      <c r="C4" s="441"/>
      <c r="D4" s="441"/>
      <c r="E4" s="441"/>
      <c r="F4" s="441"/>
      <c r="G4" s="441"/>
      <c r="H4" s="441"/>
      <c r="I4" s="441"/>
      <c r="J4" s="441"/>
      <c r="K4" s="441"/>
      <c r="L4" s="441"/>
      <c r="M4" s="441"/>
      <c r="N4" s="441"/>
      <c r="O4" s="441"/>
      <c r="P4" s="441"/>
      <c r="Q4" s="441"/>
      <c r="R4" s="441"/>
      <c r="S4" s="441"/>
      <c r="T4" s="441"/>
      <c r="U4" s="441"/>
      <c r="V4" s="441"/>
      <c r="W4" s="441"/>
    </row>
    <row r="5" spans="1:23" ht="15" x14ac:dyDescent="0.2">
      <c r="A5" s="230"/>
      <c r="B5" s="230"/>
      <c r="C5" s="230"/>
      <c r="D5" s="230"/>
      <c r="E5" s="246"/>
      <c r="F5" s="246"/>
      <c r="G5" s="246"/>
      <c r="H5" s="246"/>
      <c r="I5" s="246"/>
      <c r="J5" s="246"/>
      <c r="K5" s="246"/>
      <c r="L5" s="246"/>
      <c r="M5" s="246"/>
      <c r="N5" s="246"/>
      <c r="O5" s="246"/>
      <c r="P5" s="246"/>
      <c r="Q5" s="246"/>
      <c r="R5" s="246"/>
      <c r="S5" s="246"/>
      <c r="T5" s="246"/>
      <c r="U5" s="246"/>
      <c r="V5" s="246"/>
      <c r="W5" s="246"/>
    </row>
    <row r="6" spans="1:23" ht="15" x14ac:dyDescent="0.2">
      <c r="A6" s="442" t="s">
        <v>169</v>
      </c>
      <c r="B6" s="442"/>
      <c r="C6" s="442"/>
      <c r="D6" s="442"/>
      <c r="E6" s="442"/>
      <c r="F6" s="442"/>
      <c r="G6" s="442"/>
      <c r="H6" s="442"/>
      <c r="I6" s="442"/>
      <c r="J6" s="442"/>
      <c r="K6" s="442"/>
      <c r="L6" s="442"/>
      <c r="M6" s="442"/>
      <c r="N6" s="442"/>
      <c r="O6" s="442"/>
      <c r="P6" s="442"/>
      <c r="Q6" s="442"/>
      <c r="R6" s="442"/>
      <c r="S6" s="442"/>
      <c r="T6" s="442"/>
      <c r="U6" s="442"/>
      <c r="V6" s="442"/>
      <c r="W6" s="442"/>
    </row>
    <row r="7" spans="1:23" ht="12.75" x14ac:dyDescent="0.2">
      <c r="A7" s="443" t="s">
        <v>118</v>
      </c>
      <c r="B7" s="443"/>
      <c r="C7" s="443"/>
      <c r="D7" s="443"/>
      <c r="E7" s="443"/>
      <c r="F7" s="443"/>
      <c r="G7" s="443"/>
      <c r="H7" s="443"/>
      <c r="I7" s="443"/>
      <c r="J7" s="443"/>
      <c r="K7" s="443"/>
      <c r="L7" s="443"/>
      <c r="M7" s="443"/>
      <c r="N7" s="443"/>
      <c r="O7" s="443"/>
      <c r="P7" s="443"/>
      <c r="Q7" s="443"/>
      <c r="R7" s="443"/>
      <c r="S7" s="443"/>
      <c r="T7" s="443"/>
      <c r="U7" s="443"/>
      <c r="V7" s="443"/>
      <c r="W7" s="443"/>
    </row>
    <row r="8" spans="1:23" x14ac:dyDescent="0.2">
      <c r="A8" s="157"/>
      <c r="B8" s="157"/>
      <c r="C8" s="157"/>
      <c r="D8" s="157"/>
      <c r="E8" s="157"/>
      <c r="F8" s="157"/>
      <c r="G8" s="157"/>
      <c r="H8" s="157"/>
      <c r="I8" s="157"/>
      <c r="J8" s="157"/>
      <c r="K8" s="157"/>
      <c r="L8" s="157"/>
      <c r="M8" s="157"/>
      <c r="N8" s="157"/>
      <c r="O8" s="157"/>
      <c r="P8" s="157"/>
      <c r="Q8" s="157"/>
      <c r="R8" s="157"/>
      <c r="S8" s="157"/>
      <c r="T8" s="157"/>
      <c r="U8" s="157"/>
      <c r="V8" s="157"/>
      <c r="W8" s="157"/>
    </row>
    <row r="9" spans="1:23" x14ac:dyDescent="0.2">
      <c r="A9" s="530" t="s">
        <v>119</v>
      </c>
      <c r="B9" s="492" t="s">
        <v>100</v>
      </c>
      <c r="C9" s="452"/>
      <c r="D9" s="453"/>
      <c r="E9" s="449" t="s">
        <v>170</v>
      </c>
      <c r="F9" s="450"/>
      <c r="G9" s="450"/>
      <c r="H9" s="450"/>
      <c r="I9" s="450"/>
      <c r="J9" s="450"/>
      <c r="K9" s="450"/>
      <c r="L9" s="450"/>
      <c r="M9" s="533"/>
      <c r="N9" s="446" t="s">
        <v>120</v>
      </c>
      <c r="O9" s="447"/>
      <c r="P9" s="447"/>
      <c r="Q9" s="447"/>
      <c r="R9" s="447"/>
      <c r="S9" s="447"/>
      <c r="T9" s="448"/>
      <c r="U9" s="449" t="s">
        <v>121</v>
      </c>
      <c r="V9" s="450"/>
      <c r="W9" s="533"/>
    </row>
    <row r="10" spans="1:23" x14ac:dyDescent="0.2">
      <c r="A10" s="531"/>
      <c r="B10" s="492"/>
      <c r="C10" s="452"/>
      <c r="D10" s="453"/>
      <c r="E10" s="449"/>
      <c r="F10" s="450"/>
      <c r="G10" s="450"/>
      <c r="H10" s="450"/>
      <c r="I10" s="450"/>
      <c r="J10" s="450"/>
      <c r="K10" s="450"/>
      <c r="L10" s="450"/>
      <c r="M10" s="533"/>
      <c r="N10" s="478" t="s">
        <v>36</v>
      </c>
      <c r="O10" s="535" t="s">
        <v>161</v>
      </c>
      <c r="P10" s="536"/>
      <c r="Q10" s="536" t="s">
        <v>162</v>
      </c>
      <c r="R10" s="537"/>
      <c r="S10" s="536" t="s">
        <v>114</v>
      </c>
      <c r="T10" s="538"/>
      <c r="U10" s="478" t="s">
        <v>36</v>
      </c>
      <c r="V10" s="535" t="s">
        <v>37</v>
      </c>
      <c r="W10" s="538" t="s">
        <v>38</v>
      </c>
    </row>
    <row r="11" spans="1:23" ht="24" x14ac:dyDescent="0.2">
      <c r="A11" s="532"/>
      <c r="B11" s="160" t="s">
        <v>36</v>
      </c>
      <c r="C11" s="247" t="s">
        <v>37</v>
      </c>
      <c r="D11" s="232" t="s">
        <v>38</v>
      </c>
      <c r="E11" s="160" t="s">
        <v>36</v>
      </c>
      <c r="F11" s="228" t="s">
        <v>106</v>
      </c>
      <c r="G11" s="229" t="s">
        <v>107</v>
      </c>
      <c r="H11" s="229" t="s">
        <v>108</v>
      </c>
      <c r="I11" s="229" t="s">
        <v>109</v>
      </c>
      <c r="J11" s="229" t="s">
        <v>110</v>
      </c>
      <c r="K11" s="229" t="s">
        <v>111</v>
      </c>
      <c r="L11" s="229" t="s">
        <v>112</v>
      </c>
      <c r="M11" s="232" t="s">
        <v>113</v>
      </c>
      <c r="N11" s="534"/>
      <c r="O11" s="248" t="s">
        <v>37</v>
      </c>
      <c r="P11" s="249" t="s">
        <v>38</v>
      </c>
      <c r="Q11" s="249" t="s">
        <v>37</v>
      </c>
      <c r="R11" s="249" t="s">
        <v>38</v>
      </c>
      <c r="S11" s="249" t="s">
        <v>37</v>
      </c>
      <c r="T11" s="162" t="s">
        <v>38</v>
      </c>
      <c r="U11" s="534"/>
      <c r="V11" s="539"/>
      <c r="W11" s="540"/>
    </row>
    <row r="12" spans="1:23" x14ac:dyDescent="0.2">
      <c r="A12" s="250" t="s">
        <v>21</v>
      </c>
      <c r="B12" s="251">
        <f>SUM(C12:D12)</f>
        <v>1316</v>
      </c>
      <c r="C12" s="252">
        <v>661</v>
      </c>
      <c r="D12" s="253">
        <v>655</v>
      </c>
      <c r="E12" s="254">
        <f>SUM(F12:M12)</f>
        <v>1316</v>
      </c>
      <c r="F12" s="255">
        <v>0</v>
      </c>
      <c r="G12" s="256">
        <v>484</v>
      </c>
      <c r="H12" s="256">
        <v>189</v>
      </c>
      <c r="I12" s="256">
        <v>238</v>
      </c>
      <c r="J12" s="256">
        <v>401</v>
      </c>
      <c r="K12" s="256">
        <v>0</v>
      </c>
      <c r="L12" s="256">
        <v>0</v>
      </c>
      <c r="M12" s="253">
        <v>4</v>
      </c>
      <c r="N12" s="251">
        <f t="shared" ref="N12:N22" si="0">SUM(O12:T12)</f>
        <v>981</v>
      </c>
      <c r="O12" s="255">
        <v>336</v>
      </c>
      <c r="P12" s="256">
        <v>351</v>
      </c>
      <c r="Q12" s="256">
        <v>58</v>
      </c>
      <c r="R12" s="256">
        <v>59</v>
      </c>
      <c r="S12" s="256">
        <v>102</v>
      </c>
      <c r="T12" s="253">
        <v>75</v>
      </c>
      <c r="U12" s="251">
        <f t="shared" ref="U12:U22" si="1">SUM(V12:W12)</f>
        <v>335</v>
      </c>
      <c r="V12" s="255">
        <v>165</v>
      </c>
      <c r="W12" s="253">
        <v>170</v>
      </c>
    </row>
    <row r="13" spans="1:23" x14ac:dyDescent="0.2">
      <c r="A13" s="257" t="s">
        <v>168</v>
      </c>
      <c r="B13" s="221">
        <f>SUM(C13:D13)</f>
        <v>713</v>
      </c>
      <c r="C13" s="223">
        <f>O13+Q13+S13+V13</f>
        <v>239</v>
      </c>
      <c r="D13" s="197">
        <f>P13+R13+T13+W13</f>
        <v>474</v>
      </c>
      <c r="E13" s="258">
        <f>SUM(F13:M13)</f>
        <v>713</v>
      </c>
      <c r="F13" s="196"/>
      <c r="G13" s="222">
        <v>365</v>
      </c>
      <c r="H13" s="222">
        <v>169</v>
      </c>
      <c r="I13" s="222">
        <v>133</v>
      </c>
      <c r="J13" s="222">
        <v>21</v>
      </c>
      <c r="K13" s="222"/>
      <c r="L13" s="222"/>
      <c r="M13" s="197">
        <v>25</v>
      </c>
      <c r="N13" s="221">
        <f t="shared" si="0"/>
        <v>690</v>
      </c>
      <c r="O13" s="196">
        <v>175</v>
      </c>
      <c r="P13" s="222">
        <v>362</v>
      </c>
      <c r="Q13" s="222">
        <v>41</v>
      </c>
      <c r="R13" s="222">
        <v>89</v>
      </c>
      <c r="S13" s="222">
        <v>9</v>
      </c>
      <c r="T13" s="197">
        <v>14</v>
      </c>
      <c r="U13" s="221">
        <f t="shared" si="1"/>
        <v>23</v>
      </c>
      <c r="V13" s="196">
        <v>14</v>
      </c>
      <c r="W13" s="197">
        <v>9</v>
      </c>
    </row>
    <row r="14" spans="1:23" x14ac:dyDescent="0.2">
      <c r="A14" s="257" t="s">
        <v>51</v>
      </c>
      <c r="B14" s="221">
        <f>SUM(C14:D14)</f>
        <v>819</v>
      </c>
      <c r="C14" s="259">
        <v>456</v>
      </c>
      <c r="D14" s="260">
        <v>363</v>
      </c>
      <c r="E14" s="258">
        <f>SUM(F14:M14)</f>
        <v>819</v>
      </c>
      <c r="F14" s="261">
        <v>0</v>
      </c>
      <c r="G14" s="262">
        <v>292</v>
      </c>
      <c r="H14" s="262">
        <v>171</v>
      </c>
      <c r="I14" s="262">
        <v>263</v>
      </c>
      <c r="J14" s="262">
        <v>30</v>
      </c>
      <c r="K14" s="262">
        <v>0</v>
      </c>
      <c r="L14" s="262">
        <v>0</v>
      </c>
      <c r="M14" s="260">
        <v>63</v>
      </c>
      <c r="N14" s="221">
        <f t="shared" si="0"/>
        <v>622</v>
      </c>
      <c r="O14" s="261">
        <v>213</v>
      </c>
      <c r="P14" s="262">
        <v>147</v>
      </c>
      <c r="Q14" s="262">
        <v>63</v>
      </c>
      <c r="R14" s="262">
        <v>56</v>
      </c>
      <c r="S14" s="262">
        <v>87</v>
      </c>
      <c r="T14" s="260">
        <v>56</v>
      </c>
      <c r="U14" s="221">
        <f t="shared" si="1"/>
        <v>198</v>
      </c>
      <c r="V14" s="261">
        <v>93</v>
      </c>
      <c r="W14" s="260">
        <v>105</v>
      </c>
    </row>
    <row r="15" spans="1:23" x14ac:dyDescent="0.2">
      <c r="A15" s="145" t="s">
        <v>23</v>
      </c>
      <c r="B15" s="221">
        <v>175</v>
      </c>
      <c r="C15" s="223">
        <v>89</v>
      </c>
      <c r="D15" s="197">
        <v>86</v>
      </c>
      <c r="E15" s="258">
        <f>SUM(F15:M15)</f>
        <v>175</v>
      </c>
      <c r="F15" s="196">
        <v>0</v>
      </c>
      <c r="G15" s="222">
        <v>61</v>
      </c>
      <c r="H15" s="222">
        <v>26</v>
      </c>
      <c r="I15" s="222">
        <v>49</v>
      </c>
      <c r="J15" s="222">
        <v>39</v>
      </c>
      <c r="K15" s="222">
        <v>0</v>
      </c>
      <c r="L15" s="222">
        <v>0</v>
      </c>
      <c r="M15" s="197">
        <v>0</v>
      </c>
      <c r="N15" s="221">
        <f t="shared" si="0"/>
        <v>148</v>
      </c>
      <c r="O15" s="196">
        <v>50</v>
      </c>
      <c r="P15" s="222">
        <v>51</v>
      </c>
      <c r="Q15" s="222">
        <v>4</v>
      </c>
      <c r="R15" s="222">
        <v>4</v>
      </c>
      <c r="S15" s="222">
        <v>19</v>
      </c>
      <c r="T15" s="197">
        <v>20</v>
      </c>
      <c r="U15" s="221">
        <f t="shared" si="1"/>
        <v>27</v>
      </c>
      <c r="V15" s="196">
        <v>16</v>
      </c>
      <c r="W15" s="197">
        <v>11</v>
      </c>
    </row>
    <row r="16" spans="1:23" x14ac:dyDescent="0.2">
      <c r="A16" s="145" t="s">
        <v>24</v>
      </c>
      <c r="B16" s="221">
        <f t="shared" ref="B16:B22" si="2">SUM(C16:D16)</f>
        <v>316</v>
      </c>
      <c r="C16" s="223">
        <v>170</v>
      </c>
      <c r="D16" s="197">
        <v>146</v>
      </c>
      <c r="E16" s="258">
        <f t="shared" ref="E16:E22" si="3">SUM(F16:M16)</f>
        <v>316</v>
      </c>
      <c r="F16" s="196">
        <v>0</v>
      </c>
      <c r="G16" s="222">
        <v>116</v>
      </c>
      <c r="H16" s="222">
        <v>57</v>
      </c>
      <c r="I16" s="222">
        <v>59</v>
      </c>
      <c r="J16" s="222">
        <v>84</v>
      </c>
      <c r="K16" s="222">
        <v>0</v>
      </c>
      <c r="L16" s="222">
        <v>0</v>
      </c>
      <c r="M16" s="197">
        <v>0</v>
      </c>
      <c r="N16" s="221">
        <f t="shared" si="0"/>
        <v>281</v>
      </c>
      <c r="O16" s="196">
        <v>105</v>
      </c>
      <c r="P16" s="222">
        <v>92</v>
      </c>
      <c r="Q16" s="222">
        <v>12</v>
      </c>
      <c r="R16" s="222">
        <v>16</v>
      </c>
      <c r="S16" s="222">
        <v>40</v>
      </c>
      <c r="T16" s="197">
        <v>16</v>
      </c>
      <c r="U16" s="221">
        <f t="shared" si="1"/>
        <v>35</v>
      </c>
      <c r="V16" s="196">
        <v>17</v>
      </c>
      <c r="W16" s="197">
        <v>18</v>
      </c>
    </row>
    <row r="17" spans="1:23" x14ac:dyDescent="0.2">
      <c r="A17" s="145" t="s">
        <v>25</v>
      </c>
      <c r="B17" s="221">
        <f t="shared" si="2"/>
        <v>137</v>
      </c>
      <c r="C17" s="223">
        <v>76</v>
      </c>
      <c r="D17" s="197">
        <v>61</v>
      </c>
      <c r="E17" s="258">
        <f t="shared" si="3"/>
        <v>137</v>
      </c>
      <c r="F17" s="196">
        <v>0</v>
      </c>
      <c r="G17" s="222">
        <v>31</v>
      </c>
      <c r="H17" s="222">
        <v>22</v>
      </c>
      <c r="I17" s="222">
        <v>42</v>
      </c>
      <c r="J17" s="222">
        <v>42</v>
      </c>
      <c r="K17" s="222">
        <v>0</v>
      </c>
      <c r="L17" s="222">
        <v>0</v>
      </c>
      <c r="M17" s="197">
        <v>0</v>
      </c>
      <c r="N17" s="221">
        <f t="shared" si="0"/>
        <v>124</v>
      </c>
      <c r="O17" s="196">
        <v>52</v>
      </c>
      <c r="P17" s="222">
        <v>44</v>
      </c>
      <c r="Q17" s="222">
        <v>3</v>
      </c>
      <c r="R17" s="222">
        <v>4</v>
      </c>
      <c r="S17" s="222">
        <v>15</v>
      </c>
      <c r="T17" s="197">
        <v>6</v>
      </c>
      <c r="U17" s="221">
        <f t="shared" si="1"/>
        <v>31</v>
      </c>
      <c r="V17" s="196">
        <v>17</v>
      </c>
      <c r="W17" s="197">
        <v>14</v>
      </c>
    </row>
    <row r="18" spans="1:23" x14ac:dyDescent="0.2">
      <c r="A18" s="145" t="s">
        <v>26</v>
      </c>
      <c r="B18" s="221">
        <f t="shared" si="2"/>
        <v>230</v>
      </c>
      <c r="C18" s="223">
        <f>O18+Q18+S18+V18</f>
        <v>127</v>
      </c>
      <c r="D18" s="197">
        <f>P18+R18+T18+W18</f>
        <v>103</v>
      </c>
      <c r="E18" s="258">
        <f t="shared" si="3"/>
        <v>230</v>
      </c>
      <c r="F18" s="196">
        <v>0</v>
      </c>
      <c r="G18" s="222">
        <v>52</v>
      </c>
      <c r="H18" s="222">
        <v>47</v>
      </c>
      <c r="I18" s="222">
        <v>54</v>
      </c>
      <c r="J18" s="222">
        <v>20</v>
      </c>
      <c r="K18" s="222">
        <v>0</v>
      </c>
      <c r="L18" s="222">
        <v>0</v>
      </c>
      <c r="M18" s="197">
        <v>57</v>
      </c>
      <c r="N18" s="221">
        <f t="shared" si="0"/>
        <v>173</v>
      </c>
      <c r="O18" s="196">
        <v>93</v>
      </c>
      <c r="P18" s="222">
        <v>80</v>
      </c>
      <c r="Q18" s="222">
        <v>0</v>
      </c>
      <c r="R18" s="222">
        <v>0</v>
      </c>
      <c r="S18" s="222">
        <v>0</v>
      </c>
      <c r="T18" s="197">
        <v>0</v>
      </c>
      <c r="U18" s="221">
        <f t="shared" si="1"/>
        <v>57</v>
      </c>
      <c r="V18" s="196">
        <v>34</v>
      </c>
      <c r="W18" s="197">
        <v>23</v>
      </c>
    </row>
    <row r="19" spans="1:23" x14ac:dyDescent="0.2">
      <c r="A19" s="145" t="s">
        <v>27</v>
      </c>
      <c r="B19" s="221">
        <f t="shared" si="2"/>
        <v>308</v>
      </c>
      <c r="C19" s="223">
        <v>164</v>
      </c>
      <c r="D19" s="197">
        <v>144</v>
      </c>
      <c r="E19" s="258">
        <f t="shared" si="3"/>
        <v>308</v>
      </c>
      <c r="F19" s="196">
        <v>0</v>
      </c>
      <c r="G19" s="222">
        <v>60</v>
      </c>
      <c r="H19" s="222">
        <v>59</v>
      </c>
      <c r="I19" s="222">
        <v>67</v>
      </c>
      <c r="J19" s="222">
        <v>122</v>
      </c>
      <c r="K19" s="222">
        <v>0</v>
      </c>
      <c r="L19" s="222">
        <v>0</v>
      </c>
      <c r="M19" s="197">
        <v>0</v>
      </c>
      <c r="N19" s="221">
        <f t="shared" si="0"/>
        <v>176</v>
      </c>
      <c r="O19" s="196">
        <v>84</v>
      </c>
      <c r="P19" s="222">
        <v>75</v>
      </c>
      <c r="Q19" s="222">
        <v>7</v>
      </c>
      <c r="R19" s="222">
        <v>9</v>
      </c>
      <c r="S19" s="222">
        <v>1</v>
      </c>
      <c r="T19" s="197">
        <v>0</v>
      </c>
      <c r="U19" s="221">
        <f t="shared" si="1"/>
        <v>132</v>
      </c>
      <c r="V19" s="196">
        <v>72</v>
      </c>
      <c r="W19" s="197">
        <v>60</v>
      </c>
    </row>
    <row r="20" spans="1:23" x14ac:dyDescent="0.2">
      <c r="A20" s="145" t="s">
        <v>28</v>
      </c>
      <c r="B20" s="221">
        <f t="shared" si="2"/>
        <v>253</v>
      </c>
      <c r="C20" s="223">
        <v>113</v>
      </c>
      <c r="D20" s="197">
        <v>140</v>
      </c>
      <c r="E20" s="258">
        <f t="shared" si="3"/>
        <v>253</v>
      </c>
      <c r="F20" s="196">
        <v>0</v>
      </c>
      <c r="G20" s="222">
        <v>17</v>
      </c>
      <c r="H20" s="222">
        <v>38</v>
      </c>
      <c r="I20" s="222">
        <v>39</v>
      </c>
      <c r="J20" s="222">
        <v>159</v>
      </c>
      <c r="K20" s="222">
        <v>0</v>
      </c>
      <c r="L20" s="222">
        <v>0</v>
      </c>
      <c r="M20" s="197">
        <v>0</v>
      </c>
      <c r="N20" s="221">
        <f t="shared" si="0"/>
        <v>120</v>
      </c>
      <c r="O20" s="196">
        <v>38</v>
      </c>
      <c r="P20" s="222">
        <v>48</v>
      </c>
      <c r="Q20" s="222">
        <v>7</v>
      </c>
      <c r="R20" s="222">
        <v>11</v>
      </c>
      <c r="S20" s="222">
        <v>10</v>
      </c>
      <c r="T20" s="197">
        <v>6</v>
      </c>
      <c r="U20" s="221">
        <f t="shared" si="1"/>
        <v>133</v>
      </c>
      <c r="V20" s="196">
        <v>58</v>
      </c>
      <c r="W20" s="197">
        <v>75</v>
      </c>
    </row>
    <row r="21" spans="1:23" x14ac:dyDescent="0.2">
      <c r="A21" s="145" t="s">
        <v>29</v>
      </c>
      <c r="B21" s="221">
        <f t="shared" si="2"/>
        <v>127</v>
      </c>
      <c r="C21" s="223">
        <v>75</v>
      </c>
      <c r="D21" s="197">
        <v>52</v>
      </c>
      <c r="E21" s="258">
        <f t="shared" si="3"/>
        <v>127</v>
      </c>
      <c r="F21" s="196">
        <v>0</v>
      </c>
      <c r="G21" s="222">
        <v>44</v>
      </c>
      <c r="H21" s="222">
        <v>32</v>
      </c>
      <c r="I21" s="222">
        <v>30</v>
      </c>
      <c r="J21" s="222">
        <v>21</v>
      </c>
      <c r="K21" s="222">
        <v>0</v>
      </c>
      <c r="L21" s="222">
        <v>0</v>
      </c>
      <c r="M21" s="197">
        <v>0</v>
      </c>
      <c r="N21" s="221">
        <f t="shared" si="0"/>
        <v>127</v>
      </c>
      <c r="O21" s="196">
        <v>62</v>
      </c>
      <c r="P21" s="222">
        <v>47</v>
      </c>
      <c r="Q21" s="222">
        <v>6</v>
      </c>
      <c r="R21" s="222">
        <v>2</v>
      </c>
      <c r="S21" s="222">
        <v>7</v>
      </c>
      <c r="T21" s="197">
        <v>3</v>
      </c>
      <c r="U21" s="221">
        <f t="shared" si="1"/>
        <v>49</v>
      </c>
      <c r="V21" s="196">
        <v>25</v>
      </c>
      <c r="W21" s="197">
        <v>24</v>
      </c>
    </row>
    <row r="22" spans="1:23" ht="12.75" thickBot="1" x14ac:dyDescent="0.25">
      <c r="A22" s="188" t="s">
        <v>30</v>
      </c>
      <c r="B22" s="263">
        <f t="shared" si="2"/>
        <v>101</v>
      </c>
      <c r="C22" s="264">
        <v>46</v>
      </c>
      <c r="D22" s="265">
        <v>55</v>
      </c>
      <c r="E22" s="266">
        <f t="shared" si="3"/>
        <v>101</v>
      </c>
      <c r="F22" s="267">
        <v>0</v>
      </c>
      <c r="G22" s="268">
        <v>17</v>
      </c>
      <c r="H22" s="268">
        <v>16</v>
      </c>
      <c r="I22" s="268">
        <v>32</v>
      </c>
      <c r="J22" s="268">
        <v>36</v>
      </c>
      <c r="K22" s="268">
        <v>0</v>
      </c>
      <c r="L22" s="268">
        <v>0</v>
      </c>
      <c r="M22" s="265">
        <v>0</v>
      </c>
      <c r="N22" s="263">
        <f t="shared" si="0"/>
        <v>68</v>
      </c>
      <c r="O22" s="267">
        <v>22</v>
      </c>
      <c r="P22" s="268">
        <v>24</v>
      </c>
      <c r="Q22" s="268">
        <v>7</v>
      </c>
      <c r="R22" s="268">
        <v>12</v>
      </c>
      <c r="S22" s="268">
        <v>2</v>
      </c>
      <c r="T22" s="265">
        <v>1</v>
      </c>
      <c r="U22" s="263">
        <f t="shared" si="1"/>
        <v>33</v>
      </c>
      <c r="V22" s="267">
        <v>15</v>
      </c>
      <c r="W22" s="265">
        <v>18</v>
      </c>
    </row>
    <row r="23" spans="1:23" ht="13.5" thickBot="1" x14ac:dyDescent="0.25">
      <c r="A23" s="81" t="s">
        <v>122</v>
      </c>
      <c r="B23" s="269">
        <f t="shared" ref="B23:W23" si="4">SUM(B12:B22)</f>
        <v>4495</v>
      </c>
      <c r="C23" s="270">
        <f t="shared" si="4"/>
        <v>2216</v>
      </c>
      <c r="D23" s="271">
        <f t="shared" si="4"/>
        <v>2279</v>
      </c>
      <c r="E23" s="269">
        <f t="shared" si="4"/>
        <v>4495</v>
      </c>
      <c r="F23" s="272">
        <f t="shared" si="4"/>
        <v>0</v>
      </c>
      <c r="G23" s="273">
        <f t="shared" si="4"/>
        <v>1539</v>
      </c>
      <c r="H23" s="273">
        <f t="shared" si="4"/>
        <v>826</v>
      </c>
      <c r="I23" s="273">
        <f t="shared" si="4"/>
        <v>1006</v>
      </c>
      <c r="J23" s="273">
        <f t="shared" si="4"/>
        <v>975</v>
      </c>
      <c r="K23" s="273">
        <f t="shared" si="4"/>
        <v>0</v>
      </c>
      <c r="L23" s="273">
        <f t="shared" si="4"/>
        <v>0</v>
      </c>
      <c r="M23" s="271">
        <f t="shared" si="4"/>
        <v>149</v>
      </c>
      <c r="N23" s="269">
        <f t="shared" si="4"/>
        <v>3510</v>
      </c>
      <c r="O23" s="272">
        <f t="shared" si="4"/>
        <v>1230</v>
      </c>
      <c r="P23" s="273">
        <f t="shared" si="4"/>
        <v>1321</v>
      </c>
      <c r="Q23" s="273">
        <f t="shared" si="4"/>
        <v>208</v>
      </c>
      <c r="R23" s="273">
        <f t="shared" si="4"/>
        <v>262</v>
      </c>
      <c r="S23" s="273">
        <f t="shared" si="4"/>
        <v>292</v>
      </c>
      <c r="T23" s="271">
        <f t="shared" si="4"/>
        <v>197</v>
      </c>
      <c r="U23" s="269">
        <f t="shared" si="4"/>
        <v>1053</v>
      </c>
      <c r="V23" s="272">
        <f t="shared" si="4"/>
        <v>526</v>
      </c>
      <c r="W23" s="271">
        <f t="shared" si="4"/>
        <v>527</v>
      </c>
    </row>
    <row r="24" spans="1:23" x14ac:dyDescent="0.2">
      <c r="A24" s="541" t="s">
        <v>45</v>
      </c>
      <c r="B24" s="541"/>
      <c r="C24" s="541"/>
      <c r="D24" s="541"/>
      <c r="E24" s="541"/>
      <c r="F24" s="541"/>
      <c r="G24" s="541"/>
      <c r="H24" s="541"/>
      <c r="I24" s="541"/>
      <c r="J24" s="541"/>
      <c r="K24" s="541"/>
      <c r="L24" s="541"/>
      <c r="M24" s="541"/>
      <c r="N24" s="541"/>
      <c r="O24" s="541"/>
      <c r="P24" s="541"/>
      <c r="Q24" s="541"/>
      <c r="R24" s="541"/>
      <c r="S24" s="541"/>
      <c r="T24" s="541"/>
      <c r="U24" s="541"/>
      <c r="V24" s="541"/>
      <c r="W24" s="541"/>
    </row>
    <row r="25" spans="1:23" x14ac:dyDescent="0.2">
      <c r="A25" s="463" t="s">
        <v>123</v>
      </c>
      <c r="B25" s="463"/>
      <c r="C25" s="463"/>
      <c r="D25" s="463"/>
      <c r="E25" s="463"/>
      <c r="F25" s="463"/>
      <c r="G25" s="463"/>
      <c r="H25" s="463"/>
      <c r="I25" s="463"/>
      <c r="J25" s="463"/>
      <c r="K25" s="463"/>
      <c r="L25" s="463"/>
      <c r="M25" s="463"/>
      <c r="N25" s="463"/>
      <c r="O25" s="463"/>
      <c r="P25" s="463"/>
      <c r="Q25" s="463"/>
      <c r="R25" s="463"/>
      <c r="S25" s="463"/>
      <c r="T25" s="463"/>
      <c r="U25" s="463"/>
      <c r="V25" s="463"/>
      <c r="W25" s="463"/>
    </row>
    <row r="26" spans="1:23" x14ac:dyDescent="0.2">
      <c r="A26" s="231" t="s">
        <v>152</v>
      </c>
      <c r="B26" s="65"/>
      <c r="C26" s="65"/>
      <c r="D26" s="65"/>
      <c r="E26" s="65"/>
      <c r="F26" s="65"/>
      <c r="G26" s="65"/>
      <c r="H26" s="65"/>
      <c r="I26" s="65"/>
      <c r="J26" s="65"/>
      <c r="K26" s="65"/>
      <c r="L26" s="65"/>
      <c r="M26" s="65"/>
      <c r="N26" s="65"/>
      <c r="O26" s="65"/>
      <c r="P26" s="65"/>
      <c r="Q26" s="65"/>
      <c r="R26" s="65"/>
      <c r="S26" s="65"/>
      <c r="T26" s="65"/>
      <c r="U26" s="65"/>
      <c r="V26" s="65"/>
      <c r="W26" s="65"/>
    </row>
    <row r="27" spans="1:23" x14ac:dyDescent="0.2">
      <c r="A27" s="463" t="s">
        <v>171</v>
      </c>
      <c r="B27" s="463"/>
      <c r="C27" s="463"/>
      <c r="D27" s="463"/>
      <c r="E27" s="463"/>
      <c r="F27" s="463"/>
      <c r="G27" s="463"/>
      <c r="H27" s="463"/>
      <c r="I27" s="463"/>
      <c r="J27" s="463"/>
      <c r="K27" s="463"/>
      <c r="L27" s="463"/>
      <c r="M27" s="463"/>
      <c r="N27" s="463"/>
      <c r="O27" s="463"/>
      <c r="P27" s="463"/>
      <c r="Q27" s="463"/>
      <c r="R27" s="463"/>
      <c r="S27" s="463"/>
      <c r="T27" s="463"/>
      <c r="U27" s="463"/>
      <c r="V27" s="463"/>
      <c r="W27" s="463"/>
    </row>
    <row r="28" spans="1:23" x14ac:dyDescent="0.2">
      <c r="A28" s="463" t="s">
        <v>190</v>
      </c>
      <c r="B28" s="463"/>
      <c r="C28" s="463"/>
      <c r="D28" s="463"/>
      <c r="E28" s="463"/>
      <c r="F28" s="463"/>
      <c r="G28" s="463"/>
      <c r="H28" s="463"/>
      <c r="I28" s="463"/>
      <c r="J28" s="463"/>
      <c r="K28" s="463"/>
      <c r="L28" s="463"/>
      <c r="M28" s="463"/>
      <c r="N28" s="463"/>
      <c r="O28" s="463"/>
      <c r="P28" s="463"/>
      <c r="Q28" s="463"/>
      <c r="R28" s="463"/>
      <c r="S28" s="463"/>
      <c r="T28" s="463"/>
      <c r="U28" s="463"/>
      <c r="V28" s="463"/>
      <c r="W28" s="463"/>
    </row>
    <row r="29" spans="1:23" x14ac:dyDescent="0.2">
      <c r="A29" s="463" t="s">
        <v>124</v>
      </c>
      <c r="B29" s="463"/>
      <c r="C29" s="463"/>
      <c r="D29" s="463"/>
      <c r="E29" s="463"/>
      <c r="F29" s="463"/>
      <c r="G29" s="463"/>
      <c r="H29" s="463"/>
      <c r="I29" s="463"/>
      <c r="J29" s="463"/>
      <c r="K29" s="463"/>
      <c r="L29" s="463"/>
      <c r="M29" s="463"/>
      <c r="N29" s="463"/>
      <c r="O29" s="463"/>
      <c r="P29" s="463"/>
      <c r="Q29" s="463"/>
      <c r="R29" s="463"/>
      <c r="S29" s="463"/>
      <c r="T29" s="463"/>
      <c r="U29" s="463"/>
      <c r="V29" s="463"/>
      <c r="W29" s="463"/>
    </row>
    <row r="30" spans="1:23" x14ac:dyDescent="0.2">
      <c r="A30" s="463" t="s">
        <v>125</v>
      </c>
      <c r="B30" s="463"/>
      <c r="C30" s="463"/>
      <c r="D30" s="463"/>
      <c r="E30" s="463"/>
      <c r="F30" s="463"/>
      <c r="G30" s="463"/>
      <c r="H30" s="463"/>
      <c r="I30" s="463"/>
      <c r="J30" s="463"/>
      <c r="K30" s="463"/>
      <c r="L30" s="463"/>
      <c r="M30" s="463"/>
      <c r="N30" s="463"/>
      <c r="O30" s="463"/>
      <c r="P30" s="463"/>
      <c r="Q30" s="463"/>
      <c r="R30" s="463"/>
      <c r="S30" s="463"/>
      <c r="T30" s="463"/>
      <c r="U30" s="463"/>
      <c r="V30" s="463"/>
      <c r="W30" s="463"/>
    </row>
  </sheetData>
  <mergeCells count="24">
    <mergeCell ref="A30:W30"/>
    <mergeCell ref="A24:W24"/>
    <mergeCell ref="A25:W25"/>
    <mergeCell ref="A27:W27"/>
    <mergeCell ref="A28:W28"/>
    <mergeCell ref="A29:W29"/>
    <mergeCell ref="A7:W7"/>
    <mergeCell ref="A9:A11"/>
    <mergeCell ref="B9:D10"/>
    <mergeCell ref="E9:M10"/>
    <mergeCell ref="N9:T9"/>
    <mergeCell ref="U9:W9"/>
    <mergeCell ref="N10:N11"/>
    <mergeCell ref="O10:P10"/>
    <mergeCell ref="Q10:R10"/>
    <mergeCell ref="S10:T10"/>
    <mergeCell ref="U10:U11"/>
    <mergeCell ref="V10:V11"/>
    <mergeCell ref="W10:W11"/>
    <mergeCell ref="A1:W1"/>
    <mergeCell ref="A2:W2"/>
    <mergeCell ref="A3:W3"/>
    <mergeCell ref="A4:W4"/>
    <mergeCell ref="A6:W6"/>
  </mergeCells>
  <printOptions horizontalCentered="1"/>
  <pageMargins left="0" right="0" top="0.75" bottom="0.5" header="0.25" footer="0.25"/>
  <pageSetup paperSize="5" scale="80" orientation="landscape" r:id="rId1"/>
  <headerFooter>
    <oddHeader>&amp;RTabla 10</oddHeader>
    <oddFooter>&amp;CPatrono con Igualdad de Oportunidades en el Empleo M/M/V/I</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V27"/>
  <sheetViews>
    <sheetView workbookViewId="0">
      <selection sqref="A1:V1"/>
    </sheetView>
  </sheetViews>
  <sheetFormatPr defaultColWidth="9.140625" defaultRowHeight="12" x14ac:dyDescent="0.2"/>
  <cols>
    <col min="1" max="1" width="26.28515625" style="231" bestFit="1" customWidth="1"/>
    <col min="2" max="2" width="5.42578125" style="231" bestFit="1" customWidth="1"/>
    <col min="3" max="3" width="8.140625" style="231" bestFit="1" customWidth="1"/>
    <col min="4" max="4" width="8.28515625" style="231" bestFit="1" customWidth="1"/>
    <col min="5" max="5" width="5.42578125" style="231" bestFit="1" customWidth="1"/>
    <col min="6" max="12" width="12.140625" style="231" customWidth="1"/>
    <col min="13" max="13" width="5.140625" style="231" bestFit="1" customWidth="1"/>
    <col min="14" max="14" width="8.140625" style="231" bestFit="1" customWidth="1"/>
    <col min="15" max="15" width="8.28515625" style="231" bestFit="1" customWidth="1"/>
    <col min="16" max="16" width="8.140625" style="231" bestFit="1" customWidth="1"/>
    <col min="17" max="17" width="8.28515625" style="231" bestFit="1" customWidth="1"/>
    <col min="18" max="18" width="8.140625" style="231" bestFit="1" customWidth="1"/>
    <col min="19" max="19" width="8.28515625" style="231" bestFit="1" customWidth="1"/>
    <col min="20" max="20" width="4.7109375" style="231" bestFit="1" customWidth="1"/>
    <col min="21" max="21" width="8.140625" style="231" bestFit="1" customWidth="1"/>
    <col min="22" max="22" width="8.28515625" style="231" bestFit="1" customWidth="1"/>
    <col min="23" max="16384" width="9.140625" style="65"/>
  </cols>
  <sheetData>
    <row r="1" spans="1:22" ht="15" x14ac:dyDescent="0.2">
      <c r="A1" s="441" t="s">
        <v>0</v>
      </c>
      <c r="B1" s="441"/>
      <c r="C1" s="441"/>
      <c r="D1" s="441"/>
      <c r="E1" s="441"/>
      <c r="F1" s="441"/>
      <c r="G1" s="441"/>
      <c r="H1" s="441"/>
      <c r="I1" s="441"/>
      <c r="J1" s="441"/>
      <c r="K1" s="441"/>
      <c r="L1" s="441"/>
      <c r="M1" s="441"/>
      <c r="N1" s="441"/>
      <c r="O1" s="441"/>
      <c r="P1" s="441"/>
      <c r="Q1" s="441"/>
      <c r="R1" s="441"/>
      <c r="S1" s="441"/>
      <c r="T1" s="441"/>
      <c r="U1" s="441"/>
      <c r="V1" s="441"/>
    </row>
    <row r="2" spans="1:22" ht="15" x14ac:dyDescent="0.2">
      <c r="A2" s="441" t="s">
        <v>1</v>
      </c>
      <c r="B2" s="441"/>
      <c r="C2" s="441"/>
      <c r="D2" s="441"/>
      <c r="E2" s="441"/>
      <c r="F2" s="441"/>
      <c r="G2" s="441"/>
      <c r="H2" s="441"/>
      <c r="I2" s="441"/>
      <c r="J2" s="441"/>
      <c r="K2" s="441"/>
      <c r="L2" s="441"/>
      <c r="M2" s="441"/>
      <c r="N2" s="441"/>
      <c r="O2" s="441"/>
      <c r="P2" s="441"/>
      <c r="Q2" s="441"/>
      <c r="R2" s="441"/>
      <c r="S2" s="441"/>
      <c r="T2" s="441"/>
      <c r="U2" s="441"/>
      <c r="V2" s="441"/>
    </row>
    <row r="3" spans="1:22" ht="15" x14ac:dyDescent="0.2">
      <c r="A3" s="441" t="s">
        <v>2</v>
      </c>
      <c r="B3" s="441"/>
      <c r="C3" s="441"/>
      <c r="D3" s="441"/>
      <c r="E3" s="441"/>
      <c r="F3" s="441"/>
      <c r="G3" s="441"/>
      <c r="H3" s="441"/>
      <c r="I3" s="441"/>
      <c r="J3" s="441"/>
      <c r="K3" s="441"/>
      <c r="L3" s="441"/>
      <c r="M3" s="441"/>
      <c r="N3" s="441"/>
      <c r="O3" s="441"/>
      <c r="P3" s="441"/>
      <c r="Q3" s="441"/>
      <c r="R3" s="441"/>
      <c r="S3" s="441"/>
      <c r="T3" s="441"/>
      <c r="U3" s="441"/>
      <c r="V3" s="441"/>
    </row>
    <row r="4" spans="1:22" ht="15" x14ac:dyDescent="0.2">
      <c r="A4" s="441" t="s">
        <v>3</v>
      </c>
      <c r="B4" s="441"/>
      <c r="C4" s="441"/>
      <c r="D4" s="441"/>
      <c r="E4" s="441"/>
      <c r="F4" s="441"/>
      <c r="G4" s="441"/>
      <c r="H4" s="441"/>
      <c r="I4" s="441"/>
      <c r="J4" s="441"/>
      <c r="K4" s="441"/>
      <c r="L4" s="441"/>
      <c r="M4" s="441"/>
      <c r="N4" s="441"/>
      <c r="O4" s="441"/>
      <c r="P4" s="441"/>
      <c r="Q4" s="441"/>
      <c r="R4" s="441"/>
      <c r="S4" s="441"/>
      <c r="T4" s="441"/>
      <c r="U4" s="441"/>
      <c r="V4" s="441"/>
    </row>
    <row r="5" spans="1:22" ht="14.25" x14ac:dyDescent="0.2">
      <c r="A5" s="67"/>
      <c r="B5" s="67"/>
      <c r="C5" s="67"/>
      <c r="D5" s="67"/>
      <c r="E5" s="67"/>
      <c r="F5" s="67"/>
      <c r="G5" s="67"/>
      <c r="H5" s="67"/>
      <c r="I5" s="67"/>
      <c r="J5" s="67"/>
      <c r="K5" s="67"/>
      <c r="L5" s="67"/>
      <c r="M5" s="67"/>
      <c r="N5" s="67"/>
      <c r="O5" s="67"/>
      <c r="P5" s="67"/>
      <c r="Q5" s="67"/>
      <c r="R5" s="67"/>
      <c r="S5" s="67"/>
      <c r="T5" s="67"/>
      <c r="U5" s="67"/>
      <c r="V5" s="67"/>
    </row>
    <row r="6" spans="1:22" ht="15" x14ac:dyDescent="0.2">
      <c r="A6" s="442" t="s">
        <v>126</v>
      </c>
      <c r="B6" s="442"/>
      <c r="C6" s="442"/>
      <c r="D6" s="442"/>
      <c r="E6" s="442"/>
      <c r="F6" s="442"/>
      <c r="G6" s="442"/>
      <c r="H6" s="442"/>
      <c r="I6" s="442"/>
      <c r="J6" s="442"/>
      <c r="K6" s="442"/>
      <c r="L6" s="442"/>
      <c r="M6" s="442"/>
      <c r="N6" s="442"/>
      <c r="O6" s="442"/>
      <c r="P6" s="442"/>
      <c r="Q6" s="442"/>
      <c r="R6" s="442"/>
      <c r="S6" s="442"/>
      <c r="T6" s="442"/>
      <c r="U6" s="442"/>
      <c r="V6" s="442"/>
    </row>
    <row r="7" spans="1:22" x14ac:dyDescent="0.2">
      <c r="A7" s="543" t="s">
        <v>118</v>
      </c>
      <c r="B7" s="543"/>
      <c r="C7" s="543"/>
      <c r="D7" s="543"/>
      <c r="E7" s="543"/>
      <c r="F7" s="543"/>
      <c r="G7" s="543"/>
      <c r="H7" s="543"/>
      <c r="I7" s="543"/>
      <c r="J7" s="543"/>
      <c r="K7" s="543"/>
      <c r="L7" s="543"/>
      <c r="M7" s="543"/>
      <c r="N7" s="543"/>
      <c r="O7" s="543"/>
      <c r="P7" s="543"/>
      <c r="Q7" s="543"/>
      <c r="R7" s="543"/>
      <c r="S7" s="543"/>
      <c r="T7" s="543"/>
      <c r="U7" s="543"/>
      <c r="V7" s="543"/>
    </row>
    <row r="8" spans="1:22" ht="12.75" thickBot="1" x14ac:dyDescent="0.25">
      <c r="A8" s="157"/>
      <c r="B8" s="157"/>
      <c r="C8" s="157"/>
      <c r="D8" s="157"/>
      <c r="E8" s="157"/>
      <c r="F8" s="157"/>
      <c r="G8" s="157"/>
      <c r="H8" s="157"/>
      <c r="I8" s="157"/>
      <c r="J8" s="157"/>
      <c r="K8" s="402"/>
      <c r="L8" s="157"/>
      <c r="M8" s="157"/>
      <c r="N8" s="157"/>
      <c r="O8" s="157"/>
      <c r="P8" s="157"/>
      <c r="Q8" s="157"/>
      <c r="R8" s="157"/>
      <c r="S8" s="157"/>
      <c r="T8" s="157"/>
      <c r="U8" s="157"/>
      <c r="V8" s="157"/>
    </row>
    <row r="9" spans="1:22" ht="12.75" thickBot="1" x14ac:dyDescent="0.25">
      <c r="A9" s="514" t="s">
        <v>119</v>
      </c>
      <c r="B9" s="449" t="s">
        <v>127</v>
      </c>
      <c r="C9" s="510"/>
      <c r="D9" s="545"/>
      <c r="E9" s="446" t="s">
        <v>128</v>
      </c>
      <c r="F9" s="510"/>
      <c r="G9" s="510"/>
      <c r="H9" s="510"/>
      <c r="I9" s="510"/>
      <c r="J9" s="510"/>
      <c r="K9" s="545"/>
      <c r="L9" s="511"/>
      <c r="M9" s="446" t="s">
        <v>120</v>
      </c>
      <c r="N9" s="510"/>
      <c r="O9" s="510"/>
      <c r="P9" s="510"/>
      <c r="Q9" s="510"/>
      <c r="R9" s="510"/>
      <c r="S9" s="545"/>
      <c r="T9" s="446" t="s">
        <v>121</v>
      </c>
      <c r="U9" s="510"/>
      <c r="V9" s="511"/>
    </row>
    <row r="10" spans="1:22" ht="12.75" customHeight="1" thickBot="1" x14ac:dyDescent="0.25">
      <c r="A10" s="515"/>
      <c r="B10" s="546"/>
      <c r="C10" s="510"/>
      <c r="D10" s="545"/>
      <c r="E10" s="546"/>
      <c r="F10" s="510"/>
      <c r="G10" s="510"/>
      <c r="H10" s="510"/>
      <c r="I10" s="510"/>
      <c r="J10" s="510"/>
      <c r="K10" s="545"/>
      <c r="L10" s="511"/>
      <c r="M10" s="530" t="s">
        <v>36</v>
      </c>
      <c r="N10" s="547" t="s">
        <v>161</v>
      </c>
      <c r="O10" s="548"/>
      <c r="P10" s="549" t="s">
        <v>162</v>
      </c>
      <c r="Q10" s="548"/>
      <c r="R10" s="549" t="s">
        <v>114</v>
      </c>
      <c r="S10" s="550"/>
      <c r="T10" s="530" t="s">
        <v>36</v>
      </c>
      <c r="U10" s="535" t="s">
        <v>37</v>
      </c>
      <c r="V10" s="538" t="s">
        <v>38</v>
      </c>
    </row>
    <row r="11" spans="1:22" ht="24.75" thickBot="1" x14ac:dyDescent="0.25">
      <c r="A11" s="544"/>
      <c r="B11" s="278" t="s">
        <v>36</v>
      </c>
      <c r="C11" s="279" t="s">
        <v>37</v>
      </c>
      <c r="D11" s="382" t="s">
        <v>38</v>
      </c>
      <c r="E11" s="160" t="s">
        <v>36</v>
      </c>
      <c r="F11" s="305" t="s">
        <v>129</v>
      </c>
      <c r="G11" s="306" t="s">
        <v>130</v>
      </c>
      <c r="H11" s="306" t="s">
        <v>131</v>
      </c>
      <c r="I11" s="306" t="s">
        <v>189</v>
      </c>
      <c r="J11" s="306" t="s">
        <v>132</v>
      </c>
      <c r="K11" s="307" t="s">
        <v>133</v>
      </c>
      <c r="L11" s="372" t="s">
        <v>176</v>
      </c>
      <c r="M11" s="534"/>
      <c r="N11" s="248" t="s">
        <v>37</v>
      </c>
      <c r="O11" s="249" t="s">
        <v>38</v>
      </c>
      <c r="P11" s="249" t="s">
        <v>37</v>
      </c>
      <c r="Q11" s="249" t="s">
        <v>38</v>
      </c>
      <c r="R11" s="249" t="s">
        <v>37</v>
      </c>
      <c r="S11" s="386" t="s">
        <v>38</v>
      </c>
      <c r="T11" s="534"/>
      <c r="U11" s="551"/>
      <c r="V11" s="552"/>
    </row>
    <row r="12" spans="1:22" x14ac:dyDescent="0.2">
      <c r="A12" s="350" t="s">
        <v>21</v>
      </c>
      <c r="B12" s="351">
        <f>SUM(C12:D12)</f>
        <v>278</v>
      </c>
      <c r="C12" s="198">
        <f t="shared" ref="C12:C18" si="0">N12+P12+R12+U12</f>
        <v>172</v>
      </c>
      <c r="D12" s="383">
        <f t="shared" ref="D12:D18" si="1">O12+Q12+S12+V12</f>
        <v>106</v>
      </c>
      <c r="E12" s="351">
        <f>SUM(F12:K12)</f>
        <v>278</v>
      </c>
      <c r="F12" s="198">
        <v>33</v>
      </c>
      <c r="G12" s="352">
        <v>38</v>
      </c>
      <c r="H12" s="352">
        <v>53</v>
      </c>
      <c r="I12" s="352">
        <v>9</v>
      </c>
      <c r="J12" s="352">
        <v>6</v>
      </c>
      <c r="K12" s="199">
        <v>139</v>
      </c>
      <c r="L12" s="199">
        <v>0</v>
      </c>
      <c r="M12" s="351">
        <f>SUM(N12:S12)</f>
        <v>272</v>
      </c>
      <c r="N12" s="198">
        <v>123</v>
      </c>
      <c r="O12" s="352">
        <v>84</v>
      </c>
      <c r="P12" s="352">
        <v>18</v>
      </c>
      <c r="Q12" s="352">
        <v>12</v>
      </c>
      <c r="R12" s="352">
        <v>25</v>
      </c>
      <c r="S12" s="383">
        <v>10</v>
      </c>
      <c r="T12" s="351">
        <f>SUM(U12:V12)</f>
        <v>6</v>
      </c>
      <c r="U12" s="198">
        <v>6</v>
      </c>
      <c r="V12" s="199">
        <v>0</v>
      </c>
    </row>
    <row r="13" spans="1:22" x14ac:dyDescent="0.2">
      <c r="A13" s="353" t="s">
        <v>168</v>
      </c>
      <c r="B13" s="221">
        <f>SUM(C13:D13)</f>
        <v>203</v>
      </c>
      <c r="C13" s="196">
        <f t="shared" si="0"/>
        <v>105</v>
      </c>
      <c r="D13" s="361">
        <f t="shared" si="1"/>
        <v>98</v>
      </c>
      <c r="E13" s="221">
        <f t="shared" ref="E13:E21" si="2">SUM(F13:L13)</f>
        <v>312</v>
      </c>
      <c r="F13" s="196">
        <v>39</v>
      </c>
      <c r="G13" s="222">
        <v>0</v>
      </c>
      <c r="H13" s="222">
        <v>0</v>
      </c>
      <c r="I13" s="262">
        <v>0</v>
      </c>
      <c r="J13" s="262">
        <v>163</v>
      </c>
      <c r="K13" s="260">
        <v>29</v>
      </c>
      <c r="L13" s="260">
        <v>81</v>
      </c>
      <c r="M13" s="221">
        <f>SUM(N13:S13)</f>
        <v>202</v>
      </c>
      <c r="N13" s="196">
        <v>87</v>
      </c>
      <c r="O13" s="222">
        <v>87</v>
      </c>
      <c r="P13" s="222">
        <v>3</v>
      </c>
      <c r="Q13" s="222">
        <v>2</v>
      </c>
      <c r="R13" s="222">
        <v>14</v>
      </c>
      <c r="S13" s="361">
        <v>9</v>
      </c>
      <c r="T13" s="221">
        <v>1</v>
      </c>
      <c r="U13" s="196">
        <v>1</v>
      </c>
      <c r="V13" s="197"/>
    </row>
    <row r="14" spans="1:22" x14ac:dyDescent="0.2">
      <c r="A14" s="353" t="s">
        <v>51</v>
      </c>
      <c r="B14" s="221">
        <f>SUM(C14:D14)</f>
        <v>92</v>
      </c>
      <c r="C14" s="196">
        <f t="shared" si="0"/>
        <v>70</v>
      </c>
      <c r="D14" s="361">
        <f t="shared" si="1"/>
        <v>22</v>
      </c>
      <c r="E14" s="221">
        <f t="shared" si="2"/>
        <v>92</v>
      </c>
      <c r="F14" s="196">
        <v>24</v>
      </c>
      <c r="G14" s="222">
        <v>14</v>
      </c>
      <c r="H14" s="222">
        <v>12</v>
      </c>
      <c r="I14" s="222">
        <v>11</v>
      </c>
      <c r="J14" s="222">
        <v>9</v>
      </c>
      <c r="K14" s="197">
        <v>22</v>
      </c>
      <c r="L14" s="197">
        <v>0</v>
      </c>
      <c r="M14" s="221">
        <f>SUM(N14:S14)</f>
        <v>81</v>
      </c>
      <c r="N14" s="196">
        <v>35</v>
      </c>
      <c r="O14" s="222">
        <v>8</v>
      </c>
      <c r="P14" s="222">
        <v>10</v>
      </c>
      <c r="Q14" s="222">
        <v>6</v>
      </c>
      <c r="R14" s="222">
        <v>15</v>
      </c>
      <c r="S14" s="361">
        <v>7</v>
      </c>
      <c r="T14" s="221">
        <f>SUM(U14:V14)</f>
        <v>11</v>
      </c>
      <c r="U14" s="196">
        <v>10</v>
      </c>
      <c r="V14" s="197">
        <v>1</v>
      </c>
    </row>
    <row r="15" spans="1:22" x14ac:dyDescent="0.2">
      <c r="A15" s="274" t="s">
        <v>23</v>
      </c>
      <c r="B15" s="221">
        <v>51</v>
      </c>
      <c r="C15" s="196">
        <v>24</v>
      </c>
      <c r="D15" s="361">
        <v>27</v>
      </c>
      <c r="E15" s="221">
        <f t="shared" si="2"/>
        <v>51</v>
      </c>
      <c r="F15" s="196">
        <v>2</v>
      </c>
      <c r="G15" s="222">
        <v>12</v>
      </c>
      <c r="H15" s="222">
        <v>0</v>
      </c>
      <c r="I15" s="222">
        <v>10</v>
      </c>
      <c r="J15" s="222">
        <v>0</v>
      </c>
      <c r="K15" s="197">
        <v>27</v>
      </c>
      <c r="L15" s="197">
        <v>0</v>
      </c>
      <c r="M15" s="221">
        <v>42</v>
      </c>
      <c r="N15" s="196">
        <v>14</v>
      </c>
      <c r="O15" s="222">
        <v>23</v>
      </c>
      <c r="P15" s="222">
        <v>2</v>
      </c>
      <c r="Q15" s="222">
        <v>0</v>
      </c>
      <c r="R15" s="222">
        <v>8</v>
      </c>
      <c r="S15" s="361">
        <v>4</v>
      </c>
      <c r="T15" s="221">
        <v>9</v>
      </c>
      <c r="U15" s="196">
        <v>5</v>
      </c>
      <c r="V15" s="197">
        <v>4</v>
      </c>
    </row>
    <row r="16" spans="1:22" x14ac:dyDescent="0.2">
      <c r="A16" s="274" t="s">
        <v>24</v>
      </c>
      <c r="B16" s="221">
        <f>SUM(C16:D16)</f>
        <v>40</v>
      </c>
      <c r="C16" s="196">
        <f t="shared" si="0"/>
        <v>28</v>
      </c>
      <c r="D16" s="361">
        <f t="shared" si="1"/>
        <v>12</v>
      </c>
      <c r="E16" s="221">
        <f t="shared" si="2"/>
        <v>40</v>
      </c>
      <c r="F16" s="196">
        <v>9</v>
      </c>
      <c r="G16" s="222">
        <v>13</v>
      </c>
      <c r="H16" s="222">
        <v>9</v>
      </c>
      <c r="I16" s="222">
        <v>1</v>
      </c>
      <c r="J16" s="222">
        <v>2</v>
      </c>
      <c r="K16" s="197">
        <v>6</v>
      </c>
      <c r="L16" s="197">
        <v>0</v>
      </c>
      <c r="M16" s="221">
        <f>SUM(N16:S16)</f>
        <v>40</v>
      </c>
      <c r="N16" s="196">
        <v>21</v>
      </c>
      <c r="O16" s="222">
        <v>10</v>
      </c>
      <c r="P16" s="222">
        <v>2</v>
      </c>
      <c r="Q16" s="222">
        <v>1</v>
      </c>
      <c r="R16" s="222">
        <v>5</v>
      </c>
      <c r="S16" s="361">
        <v>1</v>
      </c>
      <c r="T16" s="221">
        <f>SUM(U16:V16)</f>
        <v>0</v>
      </c>
      <c r="U16" s="196">
        <v>0</v>
      </c>
      <c r="V16" s="197">
        <v>0</v>
      </c>
    </row>
    <row r="17" spans="1:22" x14ac:dyDescent="0.2">
      <c r="A17" s="274" t="s">
        <v>25</v>
      </c>
      <c r="B17" s="221">
        <v>16</v>
      </c>
      <c r="C17" s="196">
        <f t="shared" si="0"/>
        <v>9</v>
      </c>
      <c r="D17" s="361">
        <f t="shared" si="1"/>
        <v>7</v>
      </c>
      <c r="E17" s="221">
        <f t="shared" si="2"/>
        <v>16</v>
      </c>
      <c r="F17" s="196">
        <v>0</v>
      </c>
      <c r="G17" s="222">
        <v>5</v>
      </c>
      <c r="H17" s="222">
        <v>7</v>
      </c>
      <c r="I17" s="222">
        <v>0</v>
      </c>
      <c r="J17" s="222">
        <v>0</v>
      </c>
      <c r="K17" s="197">
        <v>4</v>
      </c>
      <c r="L17" s="197">
        <v>0</v>
      </c>
      <c r="M17" s="221">
        <f>SUM(N17:S17)</f>
        <v>15</v>
      </c>
      <c r="N17" s="196">
        <v>7</v>
      </c>
      <c r="O17" s="222">
        <v>6</v>
      </c>
      <c r="P17" s="222">
        <v>1</v>
      </c>
      <c r="Q17" s="222">
        <v>0</v>
      </c>
      <c r="R17" s="222">
        <v>1</v>
      </c>
      <c r="S17" s="361">
        <v>0</v>
      </c>
      <c r="T17" s="221">
        <f>SUM(U17:V17)</f>
        <v>1</v>
      </c>
      <c r="U17" s="196">
        <v>0</v>
      </c>
      <c r="V17" s="197">
        <v>1</v>
      </c>
    </row>
    <row r="18" spans="1:22" x14ac:dyDescent="0.2">
      <c r="A18" s="274" t="s">
        <v>26</v>
      </c>
      <c r="B18" s="221">
        <v>28</v>
      </c>
      <c r="C18" s="196">
        <f t="shared" si="0"/>
        <v>14</v>
      </c>
      <c r="D18" s="197">
        <f t="shared" si="1"/>
        <v>14</v>
      </c>
      <c r="E18" s="221">
        <f t="shared" si="2"/>
        <v>0</v>
      </c>
      <c r="F18" s="196"/>
      <c r="G18" s="222"/>
      <c r="H18" s="222"/>
      <c r="I18" s="222"/>
      <c r="J18" s="222"/>
      <c r="K18" s="197"/>
      <c r="L18" s="197">
        <v>0</v>
      </c>
      <c r="M18" s="221">
        <v>27</v>
      </c>
      <c r="N18" s="196">
        <v>13</v>
      </c>
      <c r="O18" s="222">
        <v>14</v>
      </c>
      <c r="P18" s="222"/>
      <c r="Q18" s="222"/>
      <c r="R18" s="222"/>
      <c r="S18" s="361"/>
      <c r="T18" s="221">
        <v>1</v>
      </c>
      <c r="U18" s="196">
        <v>1</v>
      </c>
      <c r="V18" s="197"/>
    </row>
    <row r="19" spans="1:22" x14ac:dyDescent="0.2">
      <c r="A19" s="274" t="s">
        <v>27</v>
      </c>
      <c r="B19" s="221">
        <v>16</v>
      </c>
      <c r="C19" s="196">
        <f>N19+P19+R19+U19</f>
        <v>14</v>
      </c>
      <c r="D19" s="197">
        <f>O19+Q19+S19+V19</f>
        <v>2</v>
      </c>
      <c r="E19" s="221">
        <f t="shared" si="2"/>
        <v>16</v>
      </c>
      <c r="F19" s="196">
        <v>0</v>
      </c>
      <c r="G19" s="222">
        <v>8</v>
      </c>
      <c r="H19" s="222">
        <v>8</v>
      </c>
      <c r="I19" s="222">
        <v>0</v>
      </c>
      <c r="J19" s="222">
        <v>0</v>
      </c>
      <c r="K19" s="197">
        <v>0</v>
      </c>
      <c r="L19" s="197">
        <v>0</v>
      </c>
      <c r="M19" s="221">
        <f>SUM(N19:S19)</f>
        <v>15</v>
      </c>
      <c r="N19" s="196">
        <v>11</v>
      </c>
      <c r="O19" s="222">
        <v>1</v>
      </c>
      <c r="P19" s="222">
        <v>2</v>
      </c>
      <c r="Q19" s="222">
        <v>1</v>
      </c>
      <c r="R19" s="222">
        <v>0</v>
      </c>
      <c r="S19" s="361">
        <v>0</v>
      </c>
      <c r="T19" s="221">
        <f>SUM(U19:V19)</f>
        <v>1</v>
      </c>
      <c r="U19" s="196">
        <v>1</v>
      </c>
      <c r="V19" s="197">
        <v>0</v>
      </c>
    </row>
    <row r="20" spans="1:22" x14ac:dyDescent="0.2">
      <c r="A20" s="274" t="s">
        <v>28</v>
      </c>
      <c r="B20" s="221">
        <f>SUM(C20:D20)</f>
        <v>25</v>
      </c>
      <c r="C20" s="196">
        <f t="shared" ref="C20:C22" si="3">N20+P20+R20+U20</f>
        <v>19</v>
      </c>
      <c r="D20" s="197">
        <f t="shared" ref="D20:D22" si="4">O20+Q20+S20+V20</f>
        <v>6</v>
      </c>
      <c r="E20" s="221">
        <f t="shared" si="2"/>
        <v>25</v>
      </c>
      <c r="F20" s="196">
        <v>3</v>
      </c>
      <c r="G20" s="222">
        <v>11</v>
      </c>
      <c r="H20" s="222">
        <v>5</v>
      </c>
      <c r="I20" s="222">
        <v>1</v>
      </c>
      <c r="J20" s="222">
        <v>1</v>
      </c>
      <c r="K20" s="197">
        <v>4</v>
      </c>
      <c r="L20" s="197">
        <v>0</v>
      </c>
      <c r="M20" s="221">
        <f>SUM(N20:S20)</f>
        <v>24</v>
      </c>
      <c r="N20" s="196">
        <v>9</v>
      </c>
      <c r="O20" s="222">
        <v>4</v>
      </c>
      <c r="P20" s="222">
        <v>5</v>
      </c>
      <c r="Q20" s="222">
        <v>1</v>
      </c>
      <c r="R20" s="222">
        <v>4</v>
      </c>
      <c r="S20" s="361">
        <v>1</v>
      </c>
      <c r="T20" s="221">
        <f>SUM(U20:V20)</f>
        <v>1</v>
      </c>
      <c r="U20" s="196">
        <v>1</v>
      </c>
      <c r="V20" s="197">
        <v>0</v>
      </c>
    </row>
    <row r="21" spans="1:22" x14ac:dyDescent="0.2">
      <c r="A21" s="274" t="s">
        <v>29</v>
      </c>
      <c r="B21" s="221">
        <f>SUM(C21:D21)</f>
        <v>19</v>
      </c>
      <c r="C21" s="196">
        <f t="shared" si="3"/>
        <v>13</v>
      </c>
      <c r="D21" s="197">
        <f t="shared" si="4"/>
        <v>6</v>
      </c>
      <c r="E21" s="221">
        <f t="shared" si="2"/>
        <v>19</v>
      </c>
      <c r="F21" s="196">
        <v>0</v>
      </c>
      <c r="G21" s="222">
        <v>5</v>
      </c>
      <c r="H21" s="222">
        <v>7</v>
      </c>
      <c r="I21" s="222">
        <v>0</v>
      </c>
      <c r="J21" s="222">
        <v>0</v>
      </c>
      <c r="K21" s="197">
        <v>7</v>
      </c>
      <c r="L21" s="197">
        <v>0</v>
      </c>
      <c r="M21" s="221">
        <f>SUM(N21:S21)</f>
        <v>19</v>
      </c>
      <c r="N21" s="196">
        <v>13</v>
      </c>
      <c r="O21" s="222">
        <v>5</v>
      </c>
      <c r="P21" s="222">
        <v>0</v>
      </c>
      <c r="Q21" s="222">
        <v>1</v>
      </c>
      <c r="R21" s="222">
        <v>0</v>
      </c>
      <c r="S21" s="361">
        <v>0</v>
      </c>
      <c r="T21" s="221">
        <f>SUM(U21:V21)</f>
        <v>0</v>
      </c>
      <c r="U21" s="196">
        <v>0</v>
      </c>
      <c r="V21" s="197">
        <v>0</v>
      </c>
    </row>
    <row r="22" spans="1:22" ht="12.75" thickBot="1" x14ac:dyDescent="0.25">
      <c r="A22" s="354" t="s">
        <v>30</v>
      </c>
      <c r="B22" s="355">
        <f>SUM(C22:D22)</f>
        <v>20</v>
      </c>
      <c r="C22" s="200">
        <f t="shared" si="3"/>
        <v>13</v>
      </c>
      <c r="D22" s="384">
        <f t="shared" si="4"/>
        <v>7</v>
      </c>
      <c r="E22" s="355">
        <f>SUM(F22:K22)</f>
        <v>20</v>
      </c>
      <c r="F22" s="200">
        <v>0</v>
      </c>
      <c r="G22" s="385">
        <v>8</v>
      </c>
      <c r="H22" s="385">
        <v>6</v>
      </c>
      <c r="I22" s="385">
        <v>0</v>
      </c>
      <c r="J22" s="385">
        <v>0</v>
      </c>
      <c r="K22" s="201">
        <v>6</v>
      </c>
      <c r="L22" s="201">
        <v>0</v>
      </c>
      <c r="M22" s="355">
        <f>SUM(N22:S22)</f>
        <v>19</v>
      </c>
      <c r="N22" s="200">
        <v>5</v>
      </c>
      <c r="O22" s="385">
        <v>6</v>
      </c>
      <c r="P22" s="385">
        <v>3</v>
      </c>
      <c r="Q22" s="385">
        <v>0</v>
      </c>
      <c r="R22" s="385">
        <v>4</v>
      </c>
      <c r="S22" s="384">
        <v>1</v>
      </c>
      <c r="T22" s="355">
        <f>SUM(U22:V22)</f>
        <v>1</v>
      </c>
      <c r="U22" s="200">
        <v>1</v>
      </c>
      <c r="V22" s="201">
        <v>0</v>
      </c>
    </row>
    <row r="23" spans="1:22" ht="13.5" thickBot="1" x14ac:dyDescent="0.25">
      <c r="A23" s="81" t="s">
        <v>122</v>
      </c>
      <c r="B23" s="269">
        <f t="shared" ref="B23" si="5">SUM(B12:B22)</f>
        <v>788</v>
      </c>
      <c r="C23" s="272">
        <f t="shared" ref="C23" si="6">SUM(C12:C22)</f>
        <v>481</v>
      </c>
      <c r="D23" s="271">
        <f t="shared" ref="D23" si="7">SUM(D12:D22)</f>
        <v>307</v>
      </c>
      <c r="E23" s="356">
        <f t="shared" ref="E23" si="8">SUM(E12:E22)</f>
        <v>869</v>
      </c>
      <c r="F23" s="272">
        <f t="shared" ref="F23" si="9">SUM(F12:F22)</f>
        <v>110</v>
      </c>
      <c r="G23" s="273">
        <f t="shared" ref="G23" si="10">SUM(G12:G22)</f>
        <v>114</v>
      </c>
      <c r="H23" s="273">
        <f t="shared" ref="H23" si="11">SUM(H12:H22)</f>
        <v>107</v>
      </c>
      <c r="I23" s="273">
        <f t="shared" ref="I23" si="12">SUM(I12:I22)</f>
        <v>32</v>
      </c>
      <c r="J23" s="273">
        <f t="shared" ref="J23" si="13">SUM(J12:J22)</f>
        <v>181</v>
      </c>
      <c r="K23" s="271">
        <f t="shared" ref="K23:L23" si="14">SUM(K12:K22)</f>
        <v>244</v>
      </c>
      <c r="L23" s="271">
        <f t="shared" si="14"/>
        <v>81</v>
      </c>
      <c r="M23" s="269">
        <f t="shared" ref="M23" si="15">SUM(M12:M22)</f>
        <v>756</v>
      </c>
      <c r="N23" s="272">
        <f t="shared" ref="N23" si="16">SUM(N12:N22)</f>
        <v>338</v>
      </c>
      <c r="O23" s="273">
        <f t="shared" ref="O23" si="17">SUM(O12:O22)</f>
        <v>248</v>
      </c>
      <c r="P23" s="273">
        <f t="shared" ref="P23" si="18">SUM(P12:P22)</f>
        <v>46</v>
      </c>
      <c r="Q23" s="273">
        <f t="shared" ref="Q23" si="19">SUM(Q12:Q22)</f>
        <v>24</v>
      </c>
      <c r="R23" s="273">
        <f t="shared" ref="R23" si="20">SUM(R12:R22)</f>
        <v>76</v>
      </c>
      <c r="S23" s="369">
        <f t="shared" ref="S23" si="21">SUM(S12:S22)</f>
        <v>33</v>
      </c>
      <c r="T23" s="269">
        <f t="shared" ref="T23" si="22">SUM(T12:T22)</f>
        <v>32</v>
      </c>
      <c r="U23" s="272">
        <f t="shared" ref="U23" si="23">SUM(U12:U22)</f>
        <v>26</v>
      </c>
      <c r="V23" s="271">
        <f t="shared" ref="V23" si="24">SUM(V12:V22)</f>
        <v>6</v>
      </c>
    </row>
    <row r="24" spans="1:22" x14ac:dyDescent="0.2">
      <c r="A24" s="541" t="s">
        <v>45</v>
      </c>
      <c r="B24" s="541"/>
      <c r="C24" s="541"/>
      <c r="D24" s="541"/>
      <c r="E24" s="541"/>
      <c r="F24" s="541"/>
      <c r="G24" s="541"/>
      <c r="H24" s="541"/>
      <c r="I24" s="541"/>
      <c r="J24" s="541"/>
      <c r="K24" s="542"/>
      <c r="L24" s="541"/>
      <c r="M24" s="541"/>
      <c r="N24" s="541"/>
      <c r="O24" s="541"/>
      <c r="P24" s="541"/>
      <c r="Q24" s="541"/>
      <c r="R24" s="541"/>
      <c r="S24" s="541"/>
      <c r="T24" s="541"/>
      <c r="U24" s="541"/>
      <c r="V24" s="541"/>
    </row>
    <row r="25" spans="1:22" x14ac:dyDescent="0.2">
      <c r="A25" s="463" t="s">
        <v>123</v>
      </c>
      <c r="B25" s="463"/>
      <c r="C25" s="463"/>
      <c r="D25" s="463"/>
      <c r="E25" s="463"/>
      <c r="F25" s="463"/>
      <c r="G25" s="463"/>
      <c r="H25" s="463"/>
      <c r="I25" s="463"/>
      <c r="J25" s="463"/>
      <c r="K25" s="463"/>
      <c r="L25" s="463"/>
      <c r="M25" s="463"/>
      <c r="N25" s="463"/>
      <c r="O25" s="463"/>
      <c r="P25" s="463"/>
      <c r="Q25" s="463"/>
      <c r="R25" s="463"/>
      <c r="S25" s="463"/>
      <c r="T25" s="463"/>
      <c r="U25" s="463"/>
      <c r="V25" s="463"/>
    </row>
    <row r="26" spans="1:22" s="231" customFormat="1" x14ac:dyDescent="0.2">
      <c r="A26" s="231" t="s">
        <v>152</v>
      </c>
      <c r="B26" s="226"/>
      <c r="C26" s="226"/>
      <c r="D26" s="226"/>
      <c r="E26" s="226"/>
      <c r="F26" s="226"/>
      <c r="G26" s="226"/>
      <c r="H26" s="226"/>
      <c r="I26" s="226"/>
      <c r="J26" s="226"/>
      <c r="K26" s="371"/>
      <c r="L26" s="226"/>
      <c r="M26" s="226"/>
      <c r="N26" s="226"/>
      <c r="O26" s="226"/>
      <c r="P26" s="226"/>
      <c r="Q26" s="226"/>
      <c r="R26" s="226"/>
      <c r="S26" s="226"/>
      <c r="T26" s="226"/>
      <c r="U26" s="226"/>
      <c r="V26" s="226"/>
    </row>
    <row r="27" spans="1:22" x14ac:dyDescent="0.2">
      <c r="A27" s="463" t="s">
        <v>190</v>
      </c>
      <c r="B27" s="463"/>
      <c r="C27" s="463"/>
      <c r="D27" s="463"/>
      <c r="E27" s="463"/>
      <c r="F27" s="463"/>
      <c r="G27" s="463"/>
      <c r="H27" s="463"/>
      <c r="I27" s="463"/>
      <c r="J27" s="463"/>
      <c r="K27" s="463"/>
      <c r="L27" s="463"/>
      <c r="M27" s="463"/>
      <c r="N27" s="463"/>
      <c r="O27" s="463"/>
      <c r="P27" s="463"/>
      <c r="Q27" s="463"/>
      <c r="R27" s="463"/>
      <c r="S27" s="463"/>
      <c r="T27" s="463"/>
      <c r="U27" s="463"/>
      <c r="V27" s="463"/>
    </row>
  </sheetData>
  <mergeCells count="21">
    <mergeCell ref="A24:V24"/>
    <mergeCell ref="A25:V25"/>
    <mergeCell ref="A27:V27"/>
    <mergeCell ref="A7:V7"/>
    <mergeCell ref="A9:A11"/>
    <mergeCell ref="B9:D10"/>
    <mergeCell ref="E9:L10"/>
    <mergeCell ref="M9:S9"/>
    <mergeCell ref="T9:V9"/>
    <mergeCell ref="M10:M11"/>
    <mergeCell ref="N10:O10"/>
    <mergeCell ref="P10:Q10"/>
    <mergeCell ref="R10:S10"/>
    <mergeCell ref="T10:T11"/>
    <mergeCell ref="U10:U11"/>
    <mergeCell ref="V10:V11"/>
    <mergeCell ref="A1:V1"/>
    <mergeCell ref="A2:V2"/>
    <mergeCell ref="A3:V3"/>
    <mergeCell ref="A4:V4"/>
    <mergeCell ref="A6:V6"/>
  </mergeCells>
  <pageMargins left="0" right="0" top="0.75" bottom="0.5" header="0.25" footer="0.25"/>
  <pageSetup paperSize="5" scale="85" fitToHeight="0" orientation="landscape" r:id="rId1"/>
  <headerFooter>
    <oddHeader>&amp;RTabla 11</oddHeader>
    <oddFooter>&amp;CPatrono con Igualdad de Oportunidades en el Empleo M/M/V/I</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workbookViewId="0">
      <selection activeCell="G26" sqref="G26"/>
    </sheetView>
  </sheetViews>
  <sheetFormatPr defaultColWidth="9.140625" defaultRowHeight="12.75" customHeight="1" x14ac:dyDescent="0.2"/>
  <cols>
    <col min="1" max="1" width="26.28515625" style="300" bestFit="1" customWidth="1"/>
    <col min="2" max="5" width="6.42578125" style="300" bestFit="1" customWidth="1"/>
    <col min="6" max="7" width="4.42578125" style="300" customWidth="1"/>
    <col min="8" max="9" width="4.140625" style="300" bestFit="1" customWidth="1"/>
    <col min="10" max="11" width="3.140625" style="300" bestFit="1" customWidth="1"/>
    <col min="12" max="13" width="5.140625" style="300" bestFit="1" customWidth="1"/>
    <col min="14" max="14" width="6.42578125" style="300" bestFit="1" customWidth="1"/>
    <col min="15" max="18" width="5.140625" style="300" bestFit="1" customWidth="1"/>
    <col min="19" max="19" width="6.42578125" style="300" bestFit="1" customWidth="1"/>
    <col min="20" max="21" width="5.140625" style="300" bestFit="1" customWidth="1"/>
    <col min="22" max="24" width="6.42578125" style="300" bestFit="1" customWidth="1"/>
    <col min="25" max="26" width="5.140625" style="300" bestFit="1" customWidth="1"/>
    <col min="27" max="28" width="6.42578125" style="300" bestFit="1" customWidth="1"/>
    <col min="29" max="30" width="4.140625" style="300" bestFit="1" customWidth="1"/>
    <col min="31" max="32" width="5.140625" style="300" bestFit="1" customWidth="1"/>
    <col min="33" max="33" width="4.140625" style="300" bestFit="1" customWidth="1"/>
    <col min="34" max="36" width="4.28515625" style="300" customWidth="1"/>
    <col min="37" max="37" width="4.140625" style="300" bestFit="1" customWidth="1"/>
    <col min="38" max="16384" width="9.140625" style="187"/>
  </cols>
  <sheetData>
    <row r="1" spans="1:37" ht="15" customHeight="1" x14ac:dyDescent="0.2">
      <c r="A1" s="553" t="s">
        <v>0</v>
      </c>
      <c r="B1" s="554"/>
      <c r="C1" s="554"/>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c r="AK1" s="554"/>
    </row>
    <row r="2" spans="1:37" ht="15" customHeight="1" x14ac:dyDescent="0.2">
      <c r="A2" s="441" t="s">
        <v>1</v>
      </c>
      <c r="B2" s="554"/>
      <c r="C2" s="554"/>
      <c r="D2" s="554"/>
      <c r="E2" s="554"/>
      <c r="F2" s="554"/>
      <c r="G2" s="554"/>
      <c r="H2" s="554"/>
      <c r="I2" s="554"/>
      <c r="J2" s="554"/>
      <c r="K2" s="554"/>
      <c r="L2" s="554"/>
      <c r="M2" s="554"/>
      <c r="N2" s="554"/>
      <c r="O2" s="554"/>
      <c r="P2" s="554"/>
      <c r="Q2" s="554"/>
      <c r="R2" s="554"/>
      <c r="S2" s="554"/>
      <c r="T2" s="554"/>
      <c r="U2" s="554"/>
      <c r="V2" s="554"/>
      <c r="W2" s="554"/>
      <c r="X2" s="554"/>
      <c r="Y2" s="554"/>
      <c r="Z2" s="554"/>
      <c r="AA2" s="554"/>
      <c r="AB2" s="554"/>
      <c r="AC2" s="554"/>
      <c r="AD2" s="554"/>
      <c r="AE2" s="554"/>
      <c r="AF2" s="554"/>
      <c r="AG2" s="554"/>
      <c r="AH2" s="554"/>
      <c r="AI2" s="554"/>
      <c r="AJ2" s="554"/>
      <c r="AK2" s="554"/>
    </row>
    <row r="3" spans="1:37" ht="15" customHeight="1" x14ac:dyDescent="0.2">
      <c r="A3" s="441" t="s">
        <v>2</v>
      </c>
      <c r="B3" s="554"/>
      <c r="C3" s="554"/>
      <c r="D3" s="554"/>
      <c r="E3" s="554"/>
      <c r="F3" s="554"/>
      <c r="G3" s="554"/>
      <c r="H3" s="554"/>
      <c r="I3" s="554"/>
      <c r="J3" s="554"/>
      <c r="K3" s="554"/>
      <c r="L3" s="554"/>
      <c r="M3" s="554"/>
      <c r="N3" s="554"/>
      <c r="O3" s="554"/>
      <c r="P3" s="554"/>
      <c r="Q3" s="554"/>
      <c r="R3" s="554"/>
      <c r="S3" s="554"/>
      <c r="T3" s="554"/>
      <c r="U3" s="554"/>
      <c r="V3" s="554"/>
      <c r="W3" s="554"/>
      <c r="X3" s="554"/>
      <c r="Y3" s="554"/>
      <c r="Z3" s="554"/>
      <c r="AA3" s="554"/>
      <c r="AB3" s="554"/>
      <c r="AC3" s="554"/>
      <c r="AD3" s="554"/>
      <c r="AE3" s="554"/>
      <c r="AF3" s="554"/>
      <c r="AG3" s="554"/>
      <c r="AH3" s="554"/>
      <c r="AI3" s="554"/>
      <c r="AJ3" s="554"/>
      <c r="AK3" s="554"/>
    </row>
    <row r="4" spans="1:37" ht="15" customHeight="1" x14ac:dyDescent="0.2">
      <c r="A4" s="441" t="s">
        <v>3</v>
      </c>
      <c r="B4" s="554"/>
      <c r="C4" s="554"/>
      <c r="D4" s="554"/>
      <c r="E4" s="554"/>
      <c r="F4" s="554"/>
      <c r="G4" s="554"/>
      <c r="H4" s="554"/>
      <c r="I4" s="554"/>
      <c r="J4" s="554"/>
      <c r="K4" s="554"/>
      <c r="L4" s="554"/>
      <c r="M4" s="554"/>
      <c r="N4" s="554"/>
      <c r="O4" s="554"/>
      <c r="P4" s="554"/>
      <c r="Q4" s="554"/>
      <c r="R4" s="554"/>
      <c r="S4" s="554"/>
      <c r="T4" s="554"/>
      <c r="U4" s="554"/>
      <c r="V4" s="554"/>
      <c r="W4" s="554"/>
      <c r="X4" s="554"/>
      <c r="Y4" s="554"/>
      <c r="Z4" s="554"/>
      <c r="AA4" s="554"/>
      <c r="AB4" s="554"/>
      <c r="AC4" s="554"/>
      <c r="AD4" s="554"/>
      <c r="AE4" s="554"/>
      <c r="AF4" s="554"/>
      <c r="AG4" s="554"/>
      <c r="AH4" s="554"/>
      <c r="AI4" s="554"/>
      <c r="AJ4" s="554"/>
      <c r="AK4" s="554"/>
    </row>
    <row r="5" spans="1:37" x14ac:dyDescent="0.2">
      <c r="A5" s="186"/>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row>
    <row r="6" spans="1:37" ht="15" customHeight="1" x14ac:dyDescent="0.2">
      <c r="A6" s="555" t="s">
        <v>134</v>
      </c>
      <c r="B6" s="556"/>
      <c r="C6" s="556"/>
      <c r="D6" s="556"/>
      <c r="E6" s="556"/>
      <c r="F6" s="556"/>
      <c r="G6" s="556"/>
      <c r="H6" s="556"/>
      <c r="I6" s="556"/>
      <c r="J6" s="556"/>
      <c r="K6" s="556"/>
      <c r="L6" s="556"/>
      <c r="M6" s="556"/>
      <c r="N6" s="556"/>
      <c r="O6" s="556"/>
      <c r="P6" s="556"/>
      <c r="Q6" s="556"/>
      <c r="R6" s="556"/>
      <c r="S6" s="556"/>
      <c r="T6" s="556"/>
      <c r="U6" s="556"/>
      <c r="V6" s="556"/>
      <c r="W6" s="556"/>
      <c r="X6" s="556"/>
      <c r="Y6" s="556"/>
      <c r="Z6" s="556"/>
      <c r="AA6" s="556"/>
      <c r="AB6" s="556"/>
      <c r="AC6" s="556"/>
      <c r="AD6" s="556"/>
      <c r="AE6" s="556"/>
      <c r="AF6" s="556"/>
      <c r="AG6" s="556"/>
      <c r="AH6" s="556"/>
      <c r="AI6" s="556"/>
      <c r="AJ6" s="556"/>
      <c r="AK6" s="556"/>
    </row>
    <row r="7" spans="1:37" ht="15" customHeight="1" x14ac:dyDescent="0.2">
      <c r="A7" s="443" t="s">
        <v>118</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row>
    <row r="8" spans="1:37" ht="15" customHeight="1" thickBot="1" x14ac:dyDescent="0.25">
      <c r="A8" s="301"/>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row>
    <row r="9" spans="1:37" ht="13.5" customHeight="1" thickBot="1" x14ac:dyDescent="0.25">
      <c r="A9" s="468" t="s">
        <v>6</v>
      </c>
      <c r="B9" s="449" t="s">
        <v>100</v>
      </c>
      <c r="C9" s="512"/>
      <c r="D9" s="513"/>
      <c r="E9" s="456" t="s">
        <v>101</v>
      </c>
      <c r="F9" s="558"/>
      <c r="G9" s="558"/>
      <c r="H9" s="558"/>
      <c r="I9" s="558"/>
      <c r="J9" s="558"/>
      <c r="K9" s="558"/>
      <c r="L9" s="558"/>
      <c r="M9" s="558"/>
      <c r="N9" s="558"/>
      <c r="O9" s="558"/>
      <c r="P9" s="558"/>
      <c r="Q9" s="558"/>
      <c r="R9" s="558"/>
      <c r="S9" s="558"/>
      <c r="T9" s="558"/>
      <c r="U9" s="456"/>
      <c r="V9" s="446" t="s">
        <v>120</v>
      </c>
      <c r="W9" s="512"/>
      <c r="X9" s="512"/>
      <c r="Y9" s="512"/>
      <c r="Z9" s="512"/>
      <c r="AA9" s="512"/>
      <c r="AB9" s="512"/>
      <c r="AC9" s="512"/>
      <c r="AD9" s="513"/>
      <c r="AE9" s="446" t="s">
        <v>135</v>
      </c>
      <c r="AF9" s="559"/>
      <c r="AG9" s="559"/>
      <c r="AH9" s="559"/>
      <c r="AI9" s="559"/>
      <c r="AJ9" s="559"/>
      <c r="AK9" s="560"/>
    </row>
    <row r="10" spans="1:37" ht="39" customHeight="1" thickBot="1" x14ac:dyDescent="0.25">
      <c r="A10" s="515"/>
      <c r="B10" s="557"/>
      <c r="C10" s="512"/>
      <c r="D10" s="513"/>
      <c r="E10" s="486" t="s">
        <v>36</v>
      </c>
      <c r="F10" s="562" t="s">
        <v>71</v>
      </c>
      <c r="G10" s="563"/>
      <c r="H10" s="563" t="s">
        <v>70</v>
      </c>
      <c r="I10" s="563"/>
      <c r="J10" s="563" t="s">
        <v>136</v>
      </c>
      <c r="K10" s="563"/>
      <c r="L10" s="563" t="s">
        <v>68</v>
      </c>
      <c r="M10" s="563"/>
      <c r="N10" s="563" t="s">
        <v>66</v>
      </c>
      <c r="O10" s="563"/>
      <c r="P10" s="563" t="s">
        <v>137</v>
      </c>
      <c r="Q10" s="564"/>
      <c r="R10" s="563" t="s">
        <v>138</v>
      </c>
      <c r="S10" s="564"/>
      <c r="T10" s="563" t="s">
        <v>139</v>
      </c>
      <c r="U10" s="565"/>
      <c r="V10" s="446" t="s">
        <v>36</v>
      </c>
      <c r="W10" s="512"/>
      <c r="X10" s="512"/>
      <c r="Y10" s="450" t="s">
        <v>172</v>
      </c>
      <c r="Z10" s="512"/>
      <c r="AA10" s="450" t="s">
        <v>161</v>
      </c>
      <c r="AB10" s="512"/>
      <c r="AC10" s="450" t="s">
        <v>162</v>
      </c>
      <c r="AD10" s="513"/>
      <c r="AE10" s="446" t="s">
        <v>36</v>
      </c>
      <c r="AF10" s="559"/>
      <c r="AG10" s="566"/>
      <c r="AH10" s="450" t="s">
        <v>162</v>
      </c>
      <c r="AI10" s="566"/>
      <c r="AJ10" s="450" t="s">
        <v>173</v>
      </c>
      <c r="AK10" s="560"/>
    </row>
    <row r="11" spans="1:37" ht="13.5" customHeight="1" thickBot="1" x14ac:dyDescent="0.25">
      <c r="A11" s="544"/>
      <c r="B11" s="160" t="s">
        <v>36</v>
      </c>
      <c r="C11" s="228" t="s">
        <v>140</v>
      </c>
      <c r="D11" s="232" t="s">
        <v>141</v>
      </c>
      <c r="E11" s="561"/>
      <c r="F11" s="302" t="s">
        <v>140</v>
      </c>
      <c r="G11" s="303" t="s">
        <v>141</v>
      </c>
      <c r="H11" s="303" t="s">
        <v>140</v>
      </c>
      <c r="I11" s="303" t="s">
        <v>141</v>
      </c>
      <c r="J11" s="303" t="s">
        <v>140</v>
      </c>
      <c r="K11" s="303" t="s">
        <v>141</v>
      </c>
      <c r="L11" s="303" t="s">
        <v>140</v>
      </c>
      <c r="M11" s="303" t="s">
        <v>141</v>
      </c>
      <c r="N11" s="303" t="s">
        <v>140</v>
      </c>
      <c r="O11" s="303" t="s">
        <v>141</v>
      </c>
      <c r="P11" s="303" t="s">
        <v>140</v>
      </c>
      <c r="Q11" s="303" t="s">
        <v>141</v>
      </c>
      <c r="R11" s="303" t="s">
        <v>140</v>
      </c>
      <c r="S11" s="303" t="s">
        <v>141</v>
      </c>
      <c r="T11" s="303" t="s">
        <v>140</v>
      </c>
      <c r="U11" s="304" t="s">
        <v>141</v>
      </c>
      <c r="V11" s="160" t="s">
        <v>36</v>
      </c>
      <c r="W11" s="228" t="s">
        <v>140</v>
      </c>
      <c r="X11" s="229" t="s">
        <v>141</v>
      </c>
      <c r="Y11" s="229" t="s">
        <v>140</v>
      </c>
      <c r="Z11" s="229" t="s">
        <v>141</v>
      </c>
      <c r="AA11" s="229" t="s">
        <v>140</v>
      </c>
      <c r="AB11" s="229" t="s">
        <v>141</v>
      </c>
      <c r="AC11" s="229" t="s">
        <v>140</v>
      </c>
      <c r="AD11" s="232" t="s">
        <v>141</v>
      </c>
      <c r="AE11" s="160" t="s">
        <v>36</v>
      </c>
      <c r="AF11" s="228" t="s">
        <v>140</v>
      </c>
      <c r="AG11" s="229" t="s">
        <v>141</v>
      </c>
      <c r="AH11" s="229" t="s">
        <v>140</v>
      </c>
      <c r="AI11" s="229" t="s">
        <v>141</v>
      </c>
      <c r="AJ11" s="229" t="s">
        <v>140</v>
      </c>
      <c r="AK11" s="232" t="s">
        <v>141</v>
      </c>
    </row>
    <row r="12" spans="1:37" x14ac:dyDescent="0.2">
      <c r="A12" s="140" t="s">
        <v>21</v>
      </c>
      <c r="B12" s="251">
        <f>SUM(C12:D12)</f>
        <v>2092</v>
      </c>
      <c r="C12" s="255">
        <v>1078</v>
      </c>
      <c r="D12" s="253">
        <v>1014</v>
      </c>
      <c r="E12" s="357">
        <f>SUM(F12:U12)</f>
        <v>2092</v>
      </c>
      <c r="F12" s="358">
        <v>0</v>
      </c>
      <c r="G12" s="359">
        <v>1</v>
      </c>
      <c r="H12" s="359">
        <v>13</v>
      </c>
      <c r="I12" s="359">
        <v>8</v>
      </c>
      <c r="J12" s="359">
        <v>8</v>
      </c>
      <c r="K12" s="359">
        <v>3</v>
      </c>
      <c r="L12" s="359">
        <v>170</v>
      </c>
      <c r="M12" s="359">
        <v>78</v>
      </c>
      <c r="N12" s="359">
        <v>500</v>
      </c>
      <c r="O12" s="359">
        <v>229</v>
      </c>
      <c r="P12" s="359">
        <v>33</v>
      </c>
      <c r="Q12" s="359">
        <v>36</v>
      </c>
      <c r="R12" s="359">
        <v>206</v>
      </c>
      <c r="S12" s="359">
        <v>485</v>
      </c>
      <c r="T12" s="359">
        <v>148</v>
      </c>
      <c r="U12" s="360">
        <v>174</v>
      </c>
      <c r="V12" s="251">
        <f>SUM(W12:X12)</f>
        <v>2067</v>
      </c>
      <c r="W12" s="255">
        <f t="shared" ref="W12:W22" si="0">(Y12+AA12)+AC12</f>
        <v>1058</v>
      </c>
      <c r="X12" s="256">
        <f t="shared" ref="X12:X22" si="1">(Z12+AB12)+AD12</f>
        <v>1009</v>
      </c>
      <c r="Y12" s="256">
        <v>136</v>
      </c>
      <c r="Z12" s="256">
        <v>43</v>
      </c>
      <c r="AA12" s="256">
        <v>871</v>
      </c>
      <c r="AB12" s="256">
        <v>936</v>
      </c>
      <c r="AC12" s="256">
        <v>51</v>
      </c>
      <c r="AD12" s="253">
        <v>30</v>
      </c>
      <c r="AE12" s="251">
        <f>SUM(AF12:AG12)</f>
        <v>25</v>
      </c>
      <c r="AF12" s="255">
        <f t="shared" ref="AF12:AF22" si="2">AH12+AJ12</f>
        <v>20</v>
      </c>
      <c r="AG12" s="256">
        <f t="shared" ref="AG12:AG22" si="3">AI12+AK12</f>
        <v>5</v>
      </c>
      <c r="AH12" s="256">
        <v>0</v>
      </c>
      <c r="AI12" s="256">
        <v>1</v>
      </c>
      <c r="AJ12" s="256">
        <v>20</v>
      </c>
      <c r="AK12" s="253">
        <v>4</v>
      </c>
    </row>
    <row r="13" spans="1:37" x14ac:dyDescent="0.2">
      <c r="A13" s="145" t="s">
        <v>168</v>
      </c>
      <c r="B13" s="221">
        <f>SUM(C13:D13)</f>
        <v>1870</v>
      </c>
      <c r="C13" s="196">
        <v>840</v>
      </c>
      <c r="D13" s="197">
        <v>1030</v>
      </c>
      <c r="E13" s="275">
        <v>1870</v>
      </c>
      <c r="F13" s="276"/>
      <c r="G13" s="277"/>
      <c r="H13" s="277"/>
      <c r="I13" s="277"/>
      <c r="J13" s="277"/>
      <c r="K13" s="277"/>
      <c r="L13" s="277"/>
      <c r="M13" s="277"/>
      <c r="N13" s="277"/>
      <c r="O13" s="277"/>
      <c r="P13" s="277"/>
      <c r="Q13" s="277"/>
      <c r="R13" s="277"/>
      <c r="S13" s="277"/>
      <c r="T13" s="277"/>
      <c r="U13" s="361"/>
      <c r="V13" s="221">
        <f>SUM(W13:X13)</f>
        <v>1859</v>
      </c>
      <c r="W13" s="196">
        <v>833</v>
      </c>
      <c r="X13" s="222">
        <v>1026</v>
      </c>
      <c r="Y13" s="222"/>
      <c r="Z13" s="222"/>
      <c r="AA13" s="222"/>
      <c r="AB13" s="222"/>
      <c r="AC13" s="222"/>
      <c r="AD13" s="197"/>
      <c r="AE13" s="221">
        <f>SUM(AF13:AG13)</f>
        <v>11</v>
      </c>
      <c r="AF13" s="196">
        <v>7</v>
      </c>
      <c r="AG13" s="222">
        <v>4</v>
      </c>
      <c r="AH13" s="222"/>
      <c r="AI13" s="222"/>
      <c r="AJ13" s="222"/>
      <c r="AK13" s="197"/>
    </row>
    <row r="14" spans="1:37" x14ac:dyDescent="0.2">
      <c r="A14" s="145" t="s">
        <v>51</v>
      </c>
      <c r="B14" s="221">
        <f>SUM(C14:D14)</f>
        <v>1542</v>
      </c>
      <c r="C14" s="261">
        <v>1058</v>
      </c>
      <c r="D14" s="260">
        <v>484</v>
      </c>
      <c r="E14" s="275">
        <f>SUM(F14:U14)</f>
        <v>1512</v>
      </c>
      <c r="F14" s="362">
        <v>0</v>
      </c>
      <c r="G14" s="363">
        <v>0</v>
      </c>
      <c r="H14" s="363">
        <v>7</v>
      </c>
      <c r="I14" s="363">
        <v>2</v>
      </c>
      <c r="J14" s="363">
        <v>0</v>
      </c>
      <c r="K14" s="363">
        <v>0</v>
      </c>
      <c r="L14" s="363">
        <v>109</v>
      </c>
      <c r="M14" s="363">
        <v>26</v>
      </c>
      <c r="N14" s="363">
        <v>402</v>
      </c>
      <c r="O14" s="363">
        <v>127</v>
      </c>
      <c r="P14" s="363">
        <v>173</v>
      </c>
      <c r="Q14" s="363">
        <v>37</v>
      </c>
      <c r="R14" s="363">
        <v>112</v>
      </c>
      <c r="S14" s="363">
        <v>151</v>
      </c>
      <c r="T14" s="363">
        <v>225</v>
      </c>
      <c r="U14" s="364">
        <v>141</v>
      </c>
      <c r="V14" s="221">
        <f>SUM(W14:X14)</f>
        <v>1501</v>
      </c>
      <c r="W14" s="196">
        <f t="shared" si="0"/>
        <v>1031</v>
      </c>
      <c r="X14" s="222">
        <f t="shared" si="1"/>
        <v>470</v>
      </c>
      <c r="Y14" s="262">
        <v>606</v>
      </c>
      <c r="Z14" s="262">
        <v>196</v>
      </c>
      <c r="AA14" s="262">
        <v>397</v>
      </c>
      <c r="AB14" s="262">
        <v>241</v>
      </c>
      <c r="AC14" s="262">
        <v>28</v>
      </c>
      <c r="AD14" s="260">
        <v>33</v>
      </c>
      <c r="AE14" s="221">
        <f>SUM(AF14:AG14)</f>
        <v>41</v>
      </c>
      <c r="AF14" s="196">
        <f t="shared" si="2"/>
        <v>27</v>
      </c>
      <c r="AG14" s="222">
        <f t="shared" si="3"/>
        <v>14</v>
      </c>
      <c r="AH14" s="262">
        <v>0</v>
      </c>
      <c r="AI14" s="262">
        <v>0</v>
      </c>
      <c r="AJ14" s="262">
        <v>27</v>
      </c>
      <c r="AK14" s="260">
        <v>14</v>
      </c>
    </row>
    <row r="15" spans="1:37" x14ac:dyDescent="0.2">
      <c r="A15" s="145" t="s">
        <v>23</v>
      </c>
      <c r="B15" s="221">
        <v>400</v>
      </c>
      <c r="C15" s="196">
        <v>192</v>
      </c>
      <c r="D15" s="197">
        <v>208</v>
      </c>
      <c r="E15" s="275">
        <v>400</v>
      </c>
      <c r="F15" s="276">
        <v>0</v>
      </c>
      <c r="G15" s="277">
        <v>0</v>
      </c>
      <c r="H15" s="277">
        <v>1</v>
      </c>
      <c r="I15" s="277">
        <v>0</v>
      </c>
      <c r="J15" s="277">
        <v>0</v>
      </c>
      <c r="K15" s="277">
        <v>1</v>
      </c>
      <c r="L15" s="277">
        <v>25</v>
      </c>
      <c r="M15" s="277">
        <v>18</v>
      </c>
      <c r="N15" s="277">
        <v>104</v>
      </c>
      <c r="O15" s="277">
        <v>50</v>
      </c>
      <c r="P15" s="277">
        <v>18</v>
      </c>
      <c r="Q15" s="277">
        <v>13</v>
      </c>
      <c r="R15" s="277">
        <v>21</v>
      </c>
      <c r="S15" s="277">
        <v>105</v>
      </c>
      <c r="T15" s="277">
        <v>23</v>
      </c>
      <c r="U15" s="361">
        <v>21</v>
      </c>
      <c r="V15" s="221">
        <f t="shared" ref="V15:V19" si="4">SUM(W15:X15)</f>
        <v>385</v>
      </c>
      <c r="W15" s="196">
        <v>182</v>
      </c>
      <c r="X15" s="222">
        <v>203</v>
      </c>
      <c r="Y15" s="222">
        <v>11</v>
      </c>
      <c r="Z15" s="222">
        <v>6</v>
      </c>
      <c r="AA15" s="222">
        <v>170</v>
      </c>
      <c r="AB15" s="222">
        <v>196</v>
      </c>
      <c r="AC15" s="222">
        <v>1</v>
      </c>
      <c r="AD15" s="197">
        <v>1</v>
      </c>
      <c r="AE15" s="221">
        <f>SUM(AF15:AG15)</f>
        <v>15</v>
      </c>
      <c r="AF15" s="196">
        <v>10</v>
      </c>
      <c r="AG15" s="222">
        <v>5</v>
      </c>
      <c r="AH15" s="222">
        <v>0</v>
      </c>
      <c r="AI15" s="222">
        <v>0</v>
      </c>
      <c r="AJ15" s="222">
        <v>10</v>
      </c>
      <c r="AK15" s="197">
        <v>5</v>
      </c>
    </row>
    <row r="16" spans="1:37" x14ac:dyDescent="0.2">
      <c r="A16" s="145" t="s">
        <v>24</v>
      </c>
      <c r="B16" s="221">
        <f t="shared" ref="B16:B22" si="5">SUM(C16:D16)</f>
        <v>427</v>
      </c>
      <c r="C16" s="196">
        <v>224</v>
      </c>
      <c r="D16" s="197">
        <v>203</v>
      </c>
      <c r="E16" s="275">
        <f>SUM(F16:U16)</f>
        <v>427</v>
      </c>
      <c r="F16" s="276">
        <v>0</v>
      </c>
      <c r="G16" s="277">
        <v>0</v>
      </c>
      <c r="H16" s="277">
        <v>1</v>
      </c>
      <c r="I16" s="277">
        <v>3</v>
      </c>
      <c r="J16" s="277">
        <v>0</v>
      </c>
      <c r="K16" s="277">
        <v>0</v>
      </c>
      <c r="L16" s="277">
        <v>32</v>
      </c>
      <c r="M16" s="277">
        <v>14</v>
      </c>
      <c r="N16" s="277">
        <v>136</v>
      </c>
      <c r="O16" s="277">
        <v>49</v>
      </c>
      <c r="P16" s="277">
        <v>32</v>
      </c>
      <c r="Q16" s="277">
        <v>22</v>
      </c>
      <c r="R16" s="277">
        <v>19</v>
      </c>
      <c r="S16" s="277">
        <v>90</v>
      </c>
      <c r="T16" s="277">
        <v>4</v>
      </c>
      <c r="U16" s="361">
        <v>25</v>
      </c>
      <c r="V16" s="221">
        <f t="shared" si="4"/>
        <v>405</v>
      </c>
      <c r="W16" s="196">
        <f t="shared" si="0"/>
        <v>206</v>
      </c>
      <c r="X16" s="222">
        <f t="shared" si="1"/>
        <v>199</v>
      </c>
      <c r="Y16" s="222">
        <v>28</v>
      </c>
      <c r="Z16" s="222">
        <v>11</v>
      </c>
      <c r="AA16" s="222">
        <v>178</v>
      </c>
      <c r="AB16" s="222">
        <v>188</v>
      </c>
      <c r="AC16" s="222">
        <v>0</v>
      </c>
      <c r="AD16" s="197">
        <v>0</v>
      </c>
      <c r="AE16" s="221">
        <f>SUM(AF16:AG16)</f>
        <v>22</v>
      </c>
      <c r="AF16" s="196">
        <f t="shared" si="2"/>
        <v>18</v>
      </c>
      <c r="AG16" s="222">
        <f t="shared" si="3"/>
        <v>4</v>
      </c>
      <c r="AH16" s="222">
        <v>0</v>
      </c>
      <c r="AI16" s="222">
        <v>0</v>
      </c>
      <c r="AJ16" s="222">
        <v>18</v>
      </c>
      <c r="AK16" s="197">
        <v>4</v>
      </c>
    </row>
    <row r="17" spans="1:37" x14ac:dyDescent="0.2">
      <c r="A17" s="145" t="s">
        <v>25</v>
      </c>
      <c r="B17" s="221">
        <f t="shared" si="5"/>
        <v>194</v>
      </c>
      <c r="C17" s="196">
        <v>112</v>
      </c>
      <c r="D17" s="197">
        <v>82</v>
      </c>
      <c r="E17" s="275">
        <f>SUM(F17:U17)</f>
        <v>194</v>
      </c>
      <c r="F17" s="276">
        <v>0</v>
      </c>
      <c r="G17" s="277">
        <v>0</v>
      </c>
      <c r="H17" s="277">
        <v>0</v>
      </c>
      <c r="I17" s="277">
        <v>1</v>
      </c>
      <c r="J17" s="277">
        <v>0</v>
      </c>
      <c r="K17" s="277">
        <v>0</v>
      </c>
      <c r="L17" s="277">
        <v>12</v>
      </c>
      <c r="M17" s="277">
        <v>10</v>
      </c>
      <c r="N17" s="277">
        <v>82</v>
      </c>
      <c r="O17" s="277">
        <v>29</v>
      </c>
      <c r="P17" s="277">
        <v>11</v>
      </c>
      <c r="Q17" s="277">
        <v>0</v>
      </c>
      <c r="R17" s="277">
        <v>4</v>
      </c>
      <c r="S17" s="277">
        <v>26</v>
      </c>
      <c r="T17" s="277">
        <v>3</v>
      </c>
      <c r="U17" s="361">
        <v>16</v>
      </c>
      <c r="V17" s="221">
        <f t="shared" si="4"/>
        <v>192</v>
      </c>
      <c r="W17" s="196">
        <f t="shared" si="0"/>
        <v>110</v>
      </c>
      <c r="X17" s="222">
        <f t="shared" si="1"/>
        <v>82</v>
      </c>
      <c r="Y17" s="222">
        <v>8</v>
      </c>
      <c r="Z17" s="222">
        <v>10</v>
      </c>
      <c r="AA17" s="222">
        <v>102</v>
      </c>
      <c r="AB17" s="222">
        <v>72</v>
      </c>
      <c r="AC17" s="222">
        <v>0</v>
      </c>
      <c r="AD17" s="197">
        <v>0</v>
      </c>
      <c r="AE17" s="221">
        <f t="shared" ref="AE17:AE21" si="6">SUM(AF17:AG17)</f>
        <v>2</v>
      </c>
      <c r="AF17" s="196">
        <f t="shared" si="2"/>
        <v>2</v>
      </c>
      <c r="AG17" s="222">
        <f t="shared" si="3"/>
        <v>0</v>
      </c>
      <c r="AH17" s="222">
        <v>0</v>
      </c>
      <c r="AI17" s="222">
        <v>0</v>
      </c>
      <c r="AJ17" s="222">
        <v>2</v>
      </c>
      <c r="AK17" s="197">
        <v>0</v>
      </c>
    </row>
    <row r="18" spans="1:37" x14ac:dyDescent="0.2">
      <c r="A18" s="145" t="s">
        <v>26</v>
      </c>
      <c r="B18" s="221">
        <f t="shared" si="5"/>
        <v>310</v>
      </c>
      <c r="C18" s="196">
        <v>144</v>
      </c>
      <c r="D18" s="197">
        <v>166</v>
      </c>
      <c r="E18" s="275">
        <v>310</v>
      </c>
      <c r="F18" s="276"/>
      <c r="G18" s="277"/>
      <c r="H18" s="277"/>
      <c r="I18" s="277"/>
      <c r="J18" s="277"/>
      <c r="K18" s="277"/>
      <c r="L18" s="277"/>
      <c r="M18" s="277"/>
      <c r="N18" s="277"/>
      <c r="O18" s="277"/>
      <c r="P18" s="277"/>
      <c r="Q18" s="277"/>
      <c r="R18" s="277"/>
      <c r="S18" s="277"/>
      <c r="T18" s="277"/>
      <c r="U18" s="361"/>
      <c r="V18" s="221">
        <f t="shared" si="4"/>
        <v>283</v>
      </c>
      <c r="W18" s="196">
        <v>131</v>
      </c>
      <c r="X18" s="222">
        <v>152</v>
      </c>
      <c r="Y18" s="222"/>
      <c r="Z18" s="222"/>
      <c r="AA18" s="222"/>
      <c r="AB18" s="222"/>
      <c r="AC18" s="222"/>
      <c r="AD18" s="197"/>
      <c r="AE18" s="221">
        <f t="shared" si="6"/>
        <v>27</v>
      </c>
      <c r="AF18" s="196">
        <v>13</v>
      </c>
      <c r="AG18" s="222">
        <v>14</v>
      </c>
      <c r="AH18" s="222"/>
      <c r="AI18" s="222"/>
      <c r="AJ18" s="222"/>
      <c r="AK18" s="197"/>
    </row>
    <row r="19" spans="1:37" x14ac:dyDescent="0.2">
      <c r="A19" s="145" t="s">
        <v>27</v>
      </c>
      <c r="B19" s="221">
        <f t="shared" si="5"/>
        <v>318</v>
      </c>
      <c r="C19" s="196">
        <v>164</v>
      </c>
      <c r="D19" s="197">
        <v>154</v>
      </c>
      <c r="E19" s="275">
        <v>318</v>
      </c>
      <c r="F19" s="276"/>
      <c r="G19" s="277"/>
      <c r="H19" s="277"/>
      <c r="I19" s="277"/>
      <c r="J19" s="363"/>
      <c r="K19" s="277"/>
      <c r="L19" s="277"/>
      <c r="M19" s="277"/>
      <c r="N19" s="277"/>
      <c r="O19" s="277"/>
      <c r="P19" s="277"/>
      <c r="Q19" s="277"/>
      <c r="R19" s="277"/>
      <c r="S19" s="277"/>
      <c r="T19" s="277"/>
      <c r="U19" s="361"/>
      <c r="V19" s="221">
        <f t="shared" si="4"/>
        <v>304</v>
      </c>
      <c r="W19" s="196">
        <f t="shared" si="0"/>
        <v>304</v>
      </c>
      <c r="X19" s="222">
        <f t="shared" si="1"/>
        <v>0</v>
      </c>
      <c r="Y19" s="262">
        <v>19</v>
      </c>
      <c r="Z19" s="262">
        <v>0</v>
      </c>
      <c r="AA19" s="222">
        <v>285</v>
      </c>
      <c r="AB19" s="222">
        <v>0</v>
      </c>
      <c r="AC19" s="222">
        <v>0</v>
      </c>
      <c r="AD19" s="197">
        <v>0</v>
      </c>
      <c r="AE19" s="221">
        <f t="shared" si="6"/>
        <v>14</v>
      </c>
      <c r="AF19" s="196">
        <f t="shared" si="2"/>
        <v>9</v>
      </c>
      <c r="AG19" s="222">
        <f t="shared" si="3"/>
        <v>5</v>
      </c>
      <c r="AH19" s="222">
        <v>9</v>
      </c>
      <c r="AI19" s="222">
        <v>5</v>
      </c>
      <c r="AJ19" s="222">
        <v>0</v>
      </c>
      <c r="AK19" s="197">
        <v>0</v>
      </c>
    </row>
    <row r="20" spans="1:37" x14ac:dyDescent="0.2">
      <c r="A20" s="145" t="s">
        <v>28</v>
      </c>
      <c r="B20" s="221">
        <f t="shared" si="5"/>
        <v>277</v>
      </c>
      <c r="C20" s="196">
        <v>153</v>
      </c>
      <c r="D20" s="197">
        <v>124</v>
      </c>
      <c r="E20" s="275">
        <f>SUM(F20:U20)</f>
        <v>277</v>
      </c>
      <c r="F20" s="365">
        <v>0</v>
      </c>
      <c r="G20" s="366">
        <v>0</v>
      </c>
      <c r="H20" s="366">
        <v>0</v>
      </c>
      <c r="I20" s="366">
        <v>1</v>
      </c>
      <c r="J20" s="366">
        <v>0</v>
      </c>
      <c r="K20" s="366">
        <v>0</v>
      </c>
      <c r="L20" s="366">
        <v>17</v>
      </c>
      <c r="M20" s="366">
        <v>16</v>
      </c>
      <c r="N20" s="366">
        <v>84</v>
      </c>
      <c r="O20" s="366">
        <v>29</v>
      </c>
      <c r="P20" s="366">
        <v>27</v>
      </c>
      <c r="Q20" s="366">
        <v>18</v>
      </c>
      <c r="R20" s="366">
        <v>25</v>
      </c>
      <c r="S20" s="366">
        <v>60</v>
      </c>
      <c r="T20" s="366">
        <v>0</v>
      </c>
      <c r="U20" s="361">
        <v>0</v>
      </c>
      <c r="V20" s="221">
        <f>SUM(W20:X20)</f>
        <v>260</v>
      </c>
      <c r="W20" s="196">
        <f t="shared" si="0"/>
        <v>147</v>
      </c>
      <c r="X20" s="222">
        <f t="shared" si="1"/>
        <v>113</v>
      </c>
      <c r="Y20" s="222">
        <v>20</v>
      </c>
      <c r="Z20" s="222">
        <v>13</v>
      </c>
      <c r="AA20" s="222">
        <v>124</v>
      </c>
      <c r="AB20" s="222">
        <v>97</v>
      </c>
      <c r="AC20" s="222">
        <v>3</v>
      </c>
      <c r="AD20" s="197">
        <v>3</v>
      </c>
      <c r="AE20" s="221">
        <f t="shared" si="6"/>
        <v>17</v>
      </c>
      <c r="AF20" s="196">
        <f t="shared" si="2"/>
        <v>6</v>
      </c>
      <c r="AG20" s="222">
        <f t="shared" si="3"/>
        <v>11</v>
      </c>
      <c r="AH20" s="222">
        <v>0</v>
      </c>
      <c r="AI20" s="222">
        <v>0</v>
      </c>
      <c r="AJ20" s="222">
        <v>6</v>
      </c>
      <c r="AK20" s="197">
        <v>11</v>
      </c>
    </row>
    <row r="21" spans="1:37" x14ac:dyDescent="0.2">
      <c r="A21" s="145" t="s">
        <v>29</v>
      </c>
      <c r="B21" s="221">
        <f t="shared" si="5"/>
        <v>238</v>
      </c>
      <c r="C21" s="196">
        <v>136</v>
      </c>
      <c r="D21" s="197">
        <v>102</v>
      </c>
      <c r="E21" s="275">
        <f>SUM(F21:U21)</f>
        <v>238</v>
      </c>
      <c r="F21" s="276"/>
      <c r="G21" s="277"/>
      <c r="H21" s="277">
        <v>2</v>
      </c>
      <c r="I21" s="277">
        <v>0</v>
      </c>
      <c r="J21" s="277">
        <v>1</v>
      </c>
      <c r="K21" s="277">
        <v>1</v>
      </c>
      <c r="L21" s="277">
        <v>22</v>
      </c>
      <c r="M21" s="277">
        <v>13</v>
      </c>
      <c r="N21" s="277">
        <v>89</v>
      </c>
      <c r="O21" s="277">
        <v>26</v>
      </c>
      <c r="P21" s="277">
        <v>7</v>
      </c>
      <c r="Q21" s="277">
        <v>5</v>
      </c>
      <c r="R21" s="277">
        <v>13</v>
      </c>
      <c r="S21" s="277">
        <v>56</v>
      </c>
      <c r="T21" s="277">
        <v>2</v>
      </c>
      <c r="U21" s="361">
        <v>1</v>
      </c>
      <c r="V21" s="221">
        <f>SUM(W21:X21)</f>
        <v>226</v>
      </c>
      <c r="W21" s="196">
        <f t="shared" si="0"/>
        <v>126</v>
      </c>
      <c r="X21" s="222">
        <f t="shared" si="1"/>
        <v>100</v>
      </c>
      <c r="Y21" s="222">
        <v>10</v>
      </c>
      <c r="Z21" s="222">
        <v>2</v>
      </c>
      <c r="AA21" s="222">
        <v>116</v>
      </c>
      <c r="AB21" s="222">
        <v>98</v>
      </c>
      <c r="AC21" s="222">
        <v>0</v>
      </c>
      <c r="AD21" s="197">
        <v>0</v>
      </c>
      <c r="AE21" s="221">
        <f t="shared" si="6"/>
        <v>12</v>
      </c>
      <c r="AF21" s="196">
        <f t="shared" si="2"/>
        <v>10</v>
      </c>
      <c r="AG21" s="222">
        <f t="shared" si="3"/>
        <v>2</v>
      </c>
      <c r="AH21" s="222">
        <v>0</v>
      </c>
      <c r="AI21" s="222">
        <v>0</v>
      </c>
      <c r="AJ21" s="222">
        <v>10</v>
      </c>
      <c r="AK21" s="197">
        <v>2</v>
      </c>
    </row>
    <row r="22" spans="1:37" ht="13.5" customHeight="1" thickBot="1" x14ac:dyDescent="0.25">
      <c r="A22" s="188" t="s">
        <v>30</v>
      </c>
      <c r="B22" s="263">
        <f t="shared" si="5"/>
        <v>176</v>
      </c>
      <c r="C22" s="267">
        <v>83</v>
      </c>
      <c r="D22" s="265">
        <v>93</v>
      </c>
      <c r="E22" s="367">
        <f>SUM(F22:U22)</f>
        <v>176</v>
      </c>
      <c r="F22" s="267">
        <v>0</v>
      </c>
      <c r="G22" s="268">
        <v>0</v>
      </c>
      <c r="H22" s="268">
        <v>0</v>
      </c>
      <c r="I22" s="268">
        <v>1</v>
      </c>
      <c r="J22" s="268">
        <v>0</v>
      </c>
      <c r="K22" s="268">
        <v>1</v>
      </c>
      <c r="L22" s="268">
        <v>8</v>
      </c>
      <c r="M22" s="268">
        <v>3</v>
      </c>
      <c r="N22" s="268">
        <v>50</v>
      </c>
      <c r="O22" s="268">
        <v>18</v>
      </c>
      <c r="P22" s="268">
        <v>15</v>
      </c>
      <c r="Q22" s="268">
        <v>3</v>
      </c>
      <c r="R22" s="268">
        <v>5</v>
      </c>
      <c r="S22" s="268">
        <v>52</v>
      </c>
      <c r="T22" s="268">
        <v>5</v>
      </c>
      <c r="U22" s="368">
        <v>15</v>
      </c>
      <c r="V22" s="263">
        <f>SUM(W22:X22)</f>
        <v>159</v>
      </c>
      <c r="W22" s="267">
        <f t="shared" si="0"/>
        <v>79</v>
      </c>
      <c r="X22" s="268">
        <f t="shared" si="1"/>
        <v>80</v>
      </c>
      <c r="Y22" s="268">
        <v>8</v>
      </c>
      <c r="Z22" s="268">
        <v>3</v>
      </c>
      <c r="AA22" s="268">
        <v>70</v>
      </c>
      <c r="AB22" s="268">
        <v>72</v>
      </c>
      <c r="AC22" s="268">
        <v>1</v>
      </c>
      <c r="AD22" s="265">
        <v>5</v>
      </c>
      <c r="AE22" s="263">
        <f>SUM(AF22:AG22)</f>
        <v>17</v>
      </c>
      <c r="AF22" s="267">
        <f t="shared" si="2"/>
        <v>4</v>
      </c>
      <c r="AG22" s="268">
        <f t="shared" si="3"/>
        <v>13</v>
      </c>
      <c r="AH22" s="268">
        <v>0</v>
      </c>
      <c r="AI22" s="268">
        <v>0</v>
      </c>
      <c r="AJ22" s="268">
        <v>4</v>
      </c>
      <c r="AK22" s="265">
        <v>13</v>
      </c>
    </row>
    <row r="23" spans="1:37" ht="13.5" customHeight="1" thickBot="1" x14ac:dyDescent="0.25">
      <c r="A23" s="81" t="s">
        <v>36</v>
      </c>
      <c r="B23" s="269">
        <f t="shared" ref="B23" si="7">SUM(B12:B22)</f>
        <v>7844</v>
      </c>
      <c r="C23" s="272">
        <f t="shared" ref="C23" si="8">SUM(C12:C22)</f>
        <v>4184</v>
      </c>
      <c r="D23" s="271">
        <f t="shared" ref="D23" si="9">SUM(D12:D22)</f>
        <v>3660</v>
      </c>
      <c r="E23" s="356">
        <f t="shared" ref="E23" si="10">SUM(E12:E22)</f>
        <v>7814</v>
      </c>
      <c r="F23" s="272">
        <f t="shared" ref="F23" si="11">SUM(F12:F22)</f>
        <v>0</v>
      </c>
      <c r="G23" s="273">
        <f t="shared" ref="G23" si="12">SUM(G12:G22)</f>
        <v>1</v>
      </c>
      <c r="H23" s="273">
        <f t="shared" ref="H23" si="13">SUM(H12:H22)</f>
        <v>24</v>
      </c>
      <c r="I23" s="273">
        <f t="shared" ref="I23" si="14">SUM(I12:I22)</f>
        <v>16</v>
      </c>
      <c r="J23" s="273">
        <f t="shared" ref="J23" si="15">SUM(J12:J22)</f>
        <v>9</v>
      </c>
      <c r="K23" s="273">
        <f t="shared" ref="K23" si="16">SUM(K12:K22)</f>
        <v>6</v>
      </c>
      <c r="L23" s="273">
        <f t="shared" ref="L23" si="17">SUM(L12:L22)</f>
        <v>395</v>
      </c>
      <c r="M23" s="273">
        <f t="shared" ref="M23" si="18">SUM(M12:M22)</f>
        <v>178</v>
      </c>
      <c r="N23" s="273">
        <f t="shared" ref="N23" si="19">SUM(N12:N22)</f>
        <v>1447</v>
      </c>
      <c r="O23" s="273">
        <f t="shared" ref="O23" si="20">SUM(O12:O22)</f>
        <v>557</v>
      </c>
      <c r="P23" s="273">
        <f t="shared" ref="P23" si="21">SUM(P12:P22)</f>
        <v>316</v>
      </c>
      <c r="Q23" s="273">
        <f t="shared" ref="Q23" si="22">SUM(Q12:Q22)</f>
        <v>134</v>
      </c>
      <c r="R23" s="273">
        <f t="shared" ref="R23" si="23">SUM(R12:R22)</f>
        <v>405</v>
      </c>
      <c r="S23" s="273">
        <f t="shared" ref="S23" si="24">SUM(S12:S22)</f>
        <v>1025</v>
      </c>
      <c r="T23" s="273">
        <f t="shared" ref="T23" si="25">SUM(T12:T22)</f>
        <v>410</v>
      </c>
      <c r="U23" s="369">
        <f t="shared" ref="U23" si="26">SUM(U12:U22)</f>
        <v>393</v>
      </c>
      <c r="V23" s="269">
        <f t="shared" ref="V23" si="27">SUM(V12:V22)</f>
        <v>7641</v>
      </c>
      <c r="W23" s="272">
        <f t="shared" ref="W23" si="28">SUM(W12:W22)</f>
        <v>4207</v>
      </c>
      <c r="X23" s="273">
        <f t="shared" ref="X23" si="29">SUM(X12:X22)</f>
        <v>3434</v>
      </c>
      <c r="Y23" s="273">
        <f t="shared" ref="Y23" si="30">SUM(Y12:Y22)</f>
        <v>846</v>
      </c>
      <c r="Z23" s="273">
        <f t="shared" ref="Z23" si="31">SUM(Z12:Z22)</f>
        <v>284</v>
      </c>
      <c r="AA23" s="273">
        <f t="shared" ref="AA23" si="32">SUM(AA12:AA22)</f>
        <v>2313</v>
      </c>
      <c r="AB23" s="273">
        <f t="shared" ref="AB23" si="33">SUM(AB12:AB22)</f>
        <v>1900</v>
      </c>
      <c r="AC23" s="273">
        <f t="shared" ref="AC23" si="34">SUM(AC12:AC22)</f>
        <v>84</v>
      </c>
      <c r="AD23" s="271">
        <f t="shared" ref="AD23" si="35">SUM(AD12:AD22)</f>
        <v>72</v>
      </c>
      <c r="AE23" s="269">
        <f t="shared" ref="AE23" si="36">SUM(AE12:AE22)</f>
        <v>203</v>
      </c>
      <c r="AF23" s="272">
        <f t="shared" ref="AF23" si="37">SUM(AF12:AF22)</f>
        <v>126</v>
      </c>
      <c r="AG23" s="273">
        <f t="shared" ref="AG23" si="38">SUM(AG12:AG22)</f>
        <v>77</v>
      </c>
      <c r="AH23" s="273">
        <f t="shared" ref="AH23" si="39">SUM(AH12:AH22)</f>
        <v>9</v>
      </c>
      <c r="AI23" s="273">
        <f t="shared" ref="AI23" si="40">SUM(AI12:AI22)</f>
        <v>6</v>
      </c>
      <c r="AJ23" s="273">
        <f t="shared" ref="AJ23" si="41">SUM(AJ12:AJ22)</f>
        <v>97</v>
      </c>
      <c r="AK23" s="271">
        <f t="shared" ref="AK23" si="42">SUM(AK12:AK22)</f>
        <v>53</v>
      </c>
    </row>
    <row r="24" spans="1:37" x14ac:dyDescent="0.2">
      <c r="A24" s="568" t="s">
        <v>45</v>
      </c>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row>
    <row r="25" spans="1:37" x14ac:dyDescent="0.2">
      <c r="A25" s="567" t="s">
        <v>123</v>
      </c>
      <c r="B25" s="567"/>
      <c r="C25" s="567"/>
      <c r="D25" s="567"/>
      <c r="E25" s="567"/>
      <c r="F25" s="567"/>
      <c r="G25" s="567"/>
      <c r="H25" s="567"/>
      <c r="I25" s="567"/>
      <c r="J25" s="567"/>
      <c r="K25" s="567"/>
      <c r="L25" s="567"/>
      <c r="M25" s="567"/>
      <c r="N25" s="567"/>
      <c r="O25" s="567"/>
      <c r="P25" s="567"/>
      <c r="Q25" s="567"/>
      <c r="R25" s="567"/>
      <c r="S25" s="567"/>
      <c r="T25" s="567"/>
      <c r="U25" s="567"/>
      <c r="V25" s="567"/>
      <c r="W25" s="567"/>
      <c r="X25" s="567"/>
      <c r="Y25" s="567"/>
      <c r="Z25" s="567"/>
      <c r="AA25" s="567"/>
      <c r="AB25" s="567"/>
      <c r="AC25" s="567"/>
      <c r="AD25" s="567"/>
      <c r="AE25" s="567"/>
      <c r="AF25" s="567"/>
      <c r="AG25" s="567"/>
      <c r="AH25" s="567"/>
      <c r="AI25" s="567"/>
      <c r="AJ25" s="567"/>
      <c r="AK25" s="567"/>
    </row>
    <row r="26" spans="1:37" s="300" customFormat="1" x14ac:dyDescent="0.2">
      <c r="A26" s="231" t="s">
        <v>152</v>
      </c>
      <c r="B26" s="370"/>
      <c r="C26" s="370"/>
      <c r="D26" s="370"/>
      <c r="E26" s="370"/>
      <c r="F26" s="370"/>
      <c r="G26" s="370"/>
      <c r="H26" s="370"/>
      <c r="I26" s="370"/>
      <c r="J26" s="370"/>
      <c r="K26" s="370"/>
      <c r="L26" s="370"/>
      <c r="M26" s="370"/>
      <c r="N26" s="370"/>
      <c r="O26" s="370"/>
      <c r="P26" s="370"/>
      <c r="Q26" s="370"/>
      <c r="R26" s="370"/>
      <c r="S26" s="370"/>
      <c r="T26" s="370"/>
      <c r="U26" s="370"/>
      <c r="V26" s="186"/>
      <c r="W26" s="186"/>
      <c r="X26" s="186"/>
      <c r="Y26" s="186"/>
      <c r="Z26" s="186"/>
      <c r="AA26" s="186"/>
      <c r="AB26" s="186"/>
      <c r="AC26" s="186"/>
      <c r="AD26" s="186"/>
      <c r="AE26" s="186"/>
      <c r="AF26" s="186"/>
      <c r="AG26" s="186"/>
      <c r="AH26" s="186"/>
      <c r="AI26" s="186"/>
      <c r="AJ26" s="186"/>
      <c r="AK26" s="186"/>
    </row>
    <row r="27" spans="1:37" x14ac:dyDescent="0.2">
      <c r="A27" s="569" t="s">
        <v>142</v>
      </c>
      <c r="B27" s="569"/>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569"/>
      <c r="AB27" s="569"/>
      <c r="AC27" s="569"/>
      <c r="AD27" s="569"/>
      <c r="AE27" s="569"/>
      <c r="AF27" s="569"/>
      <c r="AG27" s="569"/>
      <c r="AH27" s="569"/>
      <c r="AI27" s="569"/>
      <c r="AJ27" s="569"/>
      <c r="AK27" s="569"/>
    </row>
    <row r="28" spans="1:37" x14ac:dyDescent="0.2">
      <c r="A28" s="567" t="s">
        <v>143</v>
      </c>
      <c r="B28" s="567"/>
      <c r="C28" s="567"/>
      <c r="D28" s="567"/>
      <c r="E28" s="567"/>
      <c r="F28" s="567"/>
      <c r="G28" s="567"/>
      <c r="H28" s="567"/>
      <c r="I28" s="567"/>
      <c r="J28" s="567"/>
      <c r="K28" s="567"/>
      <c r="L28" s="567"/>
      <c r="M28" s="567"/>
      <c r="N28" s="567"/>
      <c r="O28" s="567"/>
      <c r="P28" s="567"/>
      <c r="Q28" s="567"/>
      <c r="R28" s="567"/>
      <c r="S28" s="567"/>
      <c r="T28" s="567"/>
      <c r="U28" s="567"/>
      <c r="V28" s="567"/>
      <c r="W28" s="567"/>
      <c r="X28" s="567"/>
      <c r="Y28" s="567"/>
      <c r="Z28" s="567"/>
      <c r="AA28" s="567"/>
      <c r="AB28" s="567"/>
      <c r="AC28" s="567"/>
      <c r="AD28" s="567"/>
      <c r="AE28" s="567"/>
      <c r="AF28" s="567"/>
      <c r="AG28" s="567"/>
      <c r="AH28" s="567"/>
      <c r="AI28" s="567"/>
      <c r="AJ28" s="567"/>
      <c r="AK28" s="567"/>
    </row>
  </sheetData>
  <mergeCells count="31">
    <mergeCell ref="A28:AK28"/>
    <mergeCell ref="AJ10:AK10"/>
    <mergeCell ref="A24:AK24"/>
    <mergeCell ref="A25:AK25"/>
    <mergeCell ref="A27:AK27"/>
    <mergeCell ref="V10:X10"/>
    <mergeCell ref="Y10:Z10"/>
    <mergeCell ref="AA10:AB10"/>
    <mergeCell ref="AC10:AD10"/>
    <mergeCell ref="AE10:AG10"/>
    <mergeCell ref="A7:AK7"/>
    <mergeCell ref="A9:A11"/>
    <mergeCell ref="B9:D10"/>
    <mergeCell ref="E9:U9"/>
    <mergeCell ref="V9:AD9"/>
    <mergeCell ref="AE9:AK9"/>
    <mergeCell ref="E10:E11"/>
    <mergeCell ref="F10:G10"/>
    <mergeCell ref="H10:I10"/>
    <mergeCell ref="J10:K10"/>
    <mergeCell ref="L10:M10"/>
    <mergeCell ref="N10:O10"/>
    <mergeCell ref="P10:Q10"/>
    <mergeCell ref="R10:S10"/>
    <mergeCell ref="T10:U10"/>
    <mergeCell ref="AH10:AI10"/>
    <mergeCell ref="A1:AK1"/>
    <mergeCell ref="A2:AK2"/>
    <mergeCell ref="A3:AK3"/>
    <mergeCell ref="A4:AK4"/>
    <mergeCell ref="A6:AK6"/>
  </mergeCells>
  <printOptions horizontalCentered="1"/>
  <pageMargins left="0" right="0" top="0.25" bottom="0.25" header="0.25" footer="0.25"/>
  <pageSetup paperSize="5" scale="80" orientation="landscape" r:id="rId1"/>
  <headerFooter>
    <oddHeader>&amp;RTabla 12</oddHeader>
    <oddFooter>&amp;CPatrono con Igualdad de Oportunidades en el Empleo M/M/V/I</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A47"/>
  <sheetViews>
    <sheetView zoomScaleNormal="100" zoomScalePageLayoutView="150" workbookViewId="0">
      <selection sqref="A1:AA1"/>
    </sheetView>
  </sheetViews>
  <sheetFormatPr defaultColWidth="9.140625" defaultRowHeight="12" x14ac:dyDescent="0.2"/>
  <cols>
    <col min="1" max="1" width="26.28515625" style="91" customWidth="1"/>
    <col min="2" max="2" width="9.140625" style="91" bestFit="1" customWidth="1"/>
    <col min="3" max="3" width="8.140625" style="91" bestFit="1" customWidth="1"/>
    <col min="4" max="4" width="10.140625" style="91" bestFit="1" customWidth="1"/>
    <col min="5" max="5" width="7.7109375" style="91" bestFit="1" customWidth="1"/>
    <col min="6" max="6" width="9.28515625" style="91" bestFit="1" customWidth="1"/>
    <col min="7" max="7" width="8.85546875" style="91" bestFit="1" customWidth="1"/>
    <col min="8" max="8" width="9.140625" style="91" bestFit="1" customWidth="1"/>
    <col min="9" max="9" width="10.28515625" style="91" bestFit="1" customWidth="1"/>
    <col min="10" max="10" width="12.28515625" style="91" bestFit="1" customWidth="1"/>
    <col min="11" max="11" width="7.42578125" style="91" bestFit="1" customWidth="1"/>
    <col min="12" max="12" width="7" style="91" bestFit="1" customWidth="1"/>
    <col min="13" max="13" width="10" style="91" bestFit="1" customWidth="1"/>
    <col min="14" max="14" width="7.7109375" style="91" bestFit="1" customWidth="1"/>
    <col min="15" max="15" width="8.7109375" style="91" bestFit="1" customWidth="1"/>
    <col min="16" max="16" width="8.85546875" style="91" bestFit="1" customWidth="1"/>
    <col min="17" max="17" width="10.140625" style="91" bestFit="1" customWidth="1"/>
    <col min="18" max="18" width="7.85546875" style="91" bestFit="1" customWidth="1"/>
    <col min="19" max="19" width="7.42578125" style="91" bestFit="1" customWidth="1"/>
    <col min="20" max="20" width="7" style="91" bestFit="1" customWidth="1"/>
    <col min="21" max="21" width="10" style="91" bestFit="1" customWidth="1"/>
    <col min="22" max="22" width="10.140625" style="91" customWidth="1"/>
    <col min="23" max="23" width="9" style="91" bestFit="1" customWidth="1"/>
    <col min="24" max="24" width="11.28515625" style="91" bestFit="1" customWidth="1"/>
    <col min="25" max="25" width="11.28515625" style="231" customWidth="1"/>
    <col min="26" max="26" width="10.42578125" style="91" bestFit="1" customWidth="1"/>
    <col min="27" max="27" width="7.42578125" style="91" bestFit="1" customWidth="1"/>
    <col min="28" max="16384" width="9.140625" style="65"/>
  </cols>
  <sheetData>
    <row r="1" spans="1:27" ht="15" x14ac:dyDescent="0.2">
      <c r="A1" s="441" t="s">
        <v>0</v>
      </c>
      <c r="B1" s="441"/>
      <c r="C1" s="441"/>
      <c r="D1" s="441"/>
      <c r="E1" s="441"/>
      <c r="F1" s="441"/>
      <c r="G1" s="441"/>
      <c r="H1" s="441"/>
      <c r="I1" s="441"/>
      <c r="J1" s="441"/>
      <c r="K1" s="441"/>
      <c r="L1" s="441"/>
      <c r="M1" s="441"/>
      <c r="N1" s="441"/>
      <c r="O1" s="441"/>
      <c r="P1" s="441"/>
      <c r="Q1" s="441"/>
      <c r="R1" s="441"/>
      <c r="S1" s="441"/>
      <c r="T1" s="441"/>
      <c r="U1" s="441"/>
      <c r="V1" s="441"/>
      <c r="W1" s="441"/>
      <c r="X1" s="441"/>
      <c r="Y1" s="441"/>
      <c r="Z1" s="441"/>
      <c r="AA1" s="441"/>
    </row>
    <row r="2" spans="1:27" ht="15" x14ac:dyDescent="0.2">
      <c r="A2" s="441" t="s">
        <v>1</v>
      </c>
      <c r="B2" s="441"/>
      <c r="C2" s="441"/>
      <c r="D2" s="441"/>
      <c r="E2" s="441"/>
      <c r="F2" s="441"/>
      <c r="G2" s="441"/>
      <c r="H2" s="441"/>
      <c r="I2" s="441"/>
      <c r="J2" s="441"/>
      <c r="K2" s="441"/>
      <c r="L2" s="441"/>
      <c r="M2" s="441"/>
      <c r="N2" s="441"/>
      <c r="O2" s="441"/>
      <c r="P2" s="441"/>
      <c r="Q2" s="441"/>
      <c r="R2" s="441"/>
      <c r="S2" s="441"/>
      <c r="T2" s="441"/>
      <c r="U2" s="441"/>
      <c r="V2" s="441"/>
      <c r="W2" s="441"/>
      <c r="X2" s="441"/>
      <c r="Y2" s="441"/>
      <c r="Z2" s="441"/>
      <c r="AA2" s="441"/>
    </row>
    <row r="3" spans="1:27" ht="15" x14ac:dyDescent="0.2">
      <c r="A3" s="441" t="s">
        <v>2</v>
      </c>
      <c r="B3" s="441"/>
      <c r="C3" s="441"/>
      <c r="D3" s="441"/>
      <c r="E3" s="441"/>
      <c r="F3" s="441"/>
      <c r="G3" s="441"/>
      <c r="H3" s="441"/>
      <c r="I3" s="441"/>
      <c r="J3" s="441"/>
      <c r="K3" s="441"/>
      <c r="L3" s="441"/>
      <c r="M3" s="441"/>
      <c r="N3" s="441"/>
      <c r="O3" s="441"/>
      <c r="P3" s="441"/>
      <c r="Q3" s="441"/>
      <c r="R3" s="441"/>
      <c r="S3" s="441"/>
      <c r="T3" s="441"/>
      <c r="U3" s="441"/>
      <c r="V3" s="441"/>
      <c r="W3" s="441"/>
      <c r="X3" s="441"/>
      <c r="Y3" s="441"/>
      <c r="Z3" s="441"/>
      <c r="AA3" s="441"/>
    </row>
    <row r="4" spans="1:27" ht="15" x14ac:dyDescent="0.2">
      <c r="A4" s="441" t="s">
        <v>3</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row>
    <row r="5" spans="1:27" ht="15" x14ac:dyDescent="0.2">
      <c r="A5" s="66"/>
      <c r="B5" s="67"/>
      <c r="C5" s="67"/>
      <c r="D5" s="67"/>
      <c r="E5" s="67"/>
      <c r="F5" s="67"/>
      <c r="G5" s="67"/>
      <c r="H5" s="67"/>
      <c r="I5" s="67"/>
      <c r="J5" s="67"/>
      <c r="K5" s="67"/>
      <c r="L5" s="67"/>
      <c r="M5" s="67"/>
      <c r="N5" s="67"/>
      <c r="O5" s="67"/>
      <c r="P5" s="67"/>
      <c r="Q5" s="67"/>
      <c r="R5" s="67"/>
      <c r="S5" s="67"/>
      <c r="T5" s="67"/>
      <c r="U5" s="67"/>
      <c r="V5" s="67"/>
      <c r="W5" s="67"/>
      <c r="X5" s="67"/>
      <c r="Y5" s="67"/>
      <c r="Z5" s="67"/>
      <c r="AA5" s="67"/>
    </row>
    <row r="6" spans="1:27" ht="15" x14ac:dyDescent="0.2">
      <c r="A6" s="442" t="s">
        <v>4</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row>
    <row r="7" spans="1:27" ht="12.75" x14ac:dyDescent="0.2">
      <c r="A7" s="443" t="s">
        <v>5</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3"/>
    </row>
    <row r="8" spans="1:27" ht="12.75" thickBot="1" x14ac:dyDescent="0.25">
      <c r="A8" s="68"/>
      <c r="B8" s="68"/>
      <c r="C8" s="68"/>
      <c r="D8" s="68"/>
      <c r="E8" s="68"/>
      <c r="F8" s="68"/>
      <c r="G8" s="68"/>
      <c r="H8" s="68"/>
      <c r="I8" s="68"/>
      <c r="J8" s="68"/>
      <c r="K8" s="68"/>
      <c r="L8" s="68"/>
      <c r="M8" s="68"/>
      <c r="N8" s="68"/>
      <c r="O8" s="68"/>
      <c r="P8" s="68"/>
      <c r="Q8" s="68"/>
      <c r="R8" s="68"/>
      <c r="S8" s="68"/>
      <c r="T8" s="68"/>
      <c r="U8" s="68"/>
      <c r="V8" s="68"/>
      <c r="W8" s="68"/>
      <c r="X8" s="68"/>
      <c r="Y8" s="423"/>
      <c r="Z8" s="425"/>
      <c r="AA8" s="425"/>
    </row>
    <row r="9" spans="1:27" ht="12.75" thickBot="1" x14ac:dyDescent="0.25">
      <c r="A9" s="444" t="s">
        <v>6</v>
      </c>
      <c r="B9" s="446" t="s">
        <v>7</v>
      </c>
      <c r="C9" s="447"/>
      <c r="D9" s="448"/>
      <c r="E9" s="454" t="s">
        <v>82</v>
      </c>
      <c r="F9" s="456"/>
      <c r="G9" s="456"/>
      <c r="H9" s="456"/>
      <c r="I9" s="456"/>
      <c r="J9" s="456"/>
      <c r="K9" s="456"/>
      <c r="L9" s="456"/>
      <c r="M9" s="456"/>
      <c r="N9" s="456"/>
      <c r="O9" s="456"/>
      <c r="P9" s="456"/>
      <c r="Q9" s="456"/>
      <c r="R9" s="456"/>
      <c r="S9" s="456"/>
      <c r="T9" s="456"/>
      <c r="U9" s="456"/>
      <c r="V9" s="456"/>
      <c r="W9" s="456"/>
      <c r="X9" s="456"/>
      <c r="Y9" s="455"/>
      <c r="Z9" s="426"/>
      <c r="AA9" s="426"/>
    </row>
    <row r="10" spans="1:27" s="73" customFormat="1" ht="36.75" thickBot="1" x14ac:dyDescent="0.25">
      <c r="A10" s="445"/>
      <c r="B10" s="114" t="s">
        <v>160</v>
      </c>
      <c r="C10" s="115" t="s">
        <v>8</v>
      </c>
      <c r="D10" s="116" t="s">
        <v>178</v>
      </c>
      <c r="E10" s="160" t="s">
        <v>183</v>
      </c>
      <c r="F10" s="413" t="s">
        <v>9</v>
      </c>
      <c r="G10" s="406" t="s">
        <v>10</v>
      </c>
      <c r="H10" s="407" t="s">
        <v>11</v>
      </c>
      <c r="I10" s="404" t="s">
        <v>53</v>
      </c>
      <c r="J10" s="405" t="s">
        <v>13</v>
      </c>
      <c r="K10" s="405" t="s">
        <v>14</v>
      </c>
      <c r="L10" s="405" t="s">
        <v>15</v>
      </c>
      <c r="M10" s="304" t="s">
        <v>16</v>
      </c>
      <c r="N10" s="160" t="s">
        <v>17</v>
      </c>
      <c r="O10" s="413" t="s">
        <v>9</v>
      </c>
      <c r="P10" s="411" t="s">
        <v>10</v>
      </c>
      <c r="Q10" s="409" t="s">
        <v>53</v>
      </c>
      <c r="R10" s="410" t="s">
        <v>13</v>
      </c>
      <c r="S10" s="410" t="s">
        <v>14</v>
      </c>
      <c r="T10" s="410" t="s">
        <v>15</v>
      </c>
      <c r="U10" s="412" t="s">
        <v>16</v>
      </c>
      <c r="V10" s="247" t="s">
        <v>154</v>
      </c>
      <c r="W10" s="117" t="s">
        <v>64</v>
      </c>
      <c r="X10" s="117" t="s">
        <v>153</v>
      </c>
      <c r="Y10" s="116" t="s">
        <v>20</v>
      </c>
      <c r="Z10" s="404" t="s">
        <v>18</v>
      </c>
      <c r="AA10" s="406" t="s">
        <v>19</v>
      </c>
    </row>
    <row r="11" spans="1:27" x14ac:dyDescent="0.2">
      <c r="A11" s="74" t="s">
        <v>21</v>
      </c>
      <c r="B11" s="118">
        <v>4981</v>
      </c>
      <c r="C11" s="119">
        <v>3206</v>
      </c>
      <c r="D11" s="75">
        <v>2868</v>
      </c>
      <c r="E11" s="429">
        <f>SUM(F11:G11)</f>
        <v>18966</v>
      </c>
      <c r="F11" s="169">
        <v>12294</v>
      </c>
      <c r="G11" s="75">
        <v>6672</v>
      </c>
      <c r="H11" s="416">
        <v>4811</v>
      </c>
      <c r="I11" s="118">
        <v>15356</v>
      </c>
      <c r="J11" s="119">
        <v>3610</v>
      </c>
      <c r="K11" s="119">
        <v>16012</v>
      </c>
      <c r="L11" s="119">
        <v>2954</v>
      </c>
      <c r="M11" s="167">
        <v>17631.2</v>
      </c>
      <c r="N11" s="429">
        <f>SUM(O11:P11)</f>
        <v>18044</v>
      </c>
      <c r="O11" s="169">
        <v>11669</v>
      </c>
      <c r="P11" s="167">
        <v>6375</v>
      </c>
      <c r="Q11" s="118">
        <v>14507</v>
      </c>
      <c r="R11" s="119">
        <v>3537</v>
      </c>
      <c r="S11" s="119">
        <v>13763</v>
      </c>
      <c r="T11" s="119">
        <v>4281</v>
      </c>
      <c r="U11" s="75">
        <v>15140.1</v>
      </c>
      <c r="V11" s="169">
        <v>970</v>
      </c>
      <c r="W11" s="119">
        <v>277</v>
      </c>
      <c r="X11" s="119">
        <v>152</v>
      </c>
      <c r="Y11" s="75">
        <v>257</v>
      </c>
      <c r="Z11" s="118">
        <v>638</v>
      </c>
      <c r="AA11" s="75">
        <v>638</v>
      </c>
    </row>
    <row r="12" spans="1:27" x14ac:dyDescent="0.2">
      <c r="A12" s="76" t="s">
        <v>168</v>
      </c>
      <c r="B12" s="107">
        <v>3203</v>
      </c>
      <c r="C12" s="105">
        <v>2283</v>
      </c>
      <c r="D12" s="120">
        <v>2418</v>
      </c>
      <c r="E12" s="430">
        <f>SUM(F12:G12)</f>
        <v>13828</v>
      </c>
      <c r="F12" s="414">
        <v>6695</v>
      </c>
      <c r="G12" s="120">
        <v>7133</v>
      </c>
      <c r="H12" s="417">
        <v>2418</v>
      </c>
      <c r="I12" s="107">
        <v>12734</v>
      </c>
      <c r="J12" s="105">
        <v>1094</v>
      </c>
      <c r="K12" s="105">
        <v>12857</v>
      </c>
      <c r="L12" s="105">
        <v>971</v>
      </c>
      <c r="M12" s="106">
        <v>13436</v>
      </c>
      <c r="N12" s="430">
        <f>SUM(O12:P12)</f>
        <v>13196</v>
      </c>
      <c r="O12" s="414">
        <v>6385</v>
      </c>
      <c r="P12" s="106">
        <v>6811</v>
      </c>
      <c r="Q12" s="107">
        <v>12092</v>
      </c>
      <c r="R12" s="105">
        <v>1104</v>
      </c>
      <c r="S12" s="105">
        <v>12224</v>
      </c>
      <c r="T12" s="105">
        <v>972</v>
      </c>
      <c r="U12" s="120">
        <v>12770</v>
      </c>
      <c r="V12" s="414">
        <v>350</v>
      </c>
      <c r="W12" s="105">
        <v>207</v>
      </c>
      <c r="X12" s="105">
        <v>44</v>
      </c>
      <c r="Y12" s="120">
        <v>403</v>
      </c>
      <c r="Z12" s="107">
        <v>549</v>
      </c>
      <c r="AA12" s="120">
        <v>106</v>
      </c>
    </row>
    <row r="13" spans="1:27" x14ac:dyDescent="0.2">
      <c r="A13" s="76" t="s">
        <v>22</v>
      </c>
      <c r="B13" s="107">
        <v>2204</v>
      </c>
      <c r="C13" s="105">
        <v>916</v>
      </c>
      <c r="D13" s="120">
        <v>778</v>
      </c>
      <c r="E13" s="430">
        <v>2895</v>
      </c>
      <c r="F13" s="414">
        <v>1777</v>
      </c>
      <c r="G13" s="120">
        <v>604</v>
      </c>
      <c r="H13" s="417">
        <v>778</v>
      </c>
      <c r="I13" s="107">
        <v>535</v>
      </c>
      <c r="J13" s="105">
        <v>1846</v>
      </c>
      <c r="K13" s="105">
        <v>2201</v>
      </c>
      <c r="L13" s="105">
        <v>180</v>
      </c>
      <c r="M13" s="106">
        <v>2299</v>
      </c>
      <c r="N13" s="430">
        <f>SUM(O13:P13)</f>
        <v>1754</v>
      </c>
      <c r="O13" s="414">
        <v>1383</v>
      </c>
      <c r="P13" s="106">
        <v>371</v>
      </c>
      <c r="Q13" s="107">
        <v>507</v>
      </c>
      <c r="R13" s="105">
        <v>1154</v>
      </c>
      <c r="S13" s="105">
        <v>1485</v>
      </c>
      <c r="T13" s="105">
        <v>176</v>
      </c>
      <c r="U13" s="120">
        <v>1589</v>
      </c>
      <c r="V13" s="414">
        <v>106</v>
      </c>
      <c r="W13" s="105">
        <v>171</v>
      </c>
      <c r="X13" s="105">
        <v>13</v>
      </c>
      <c r="Y13" s="120">
        <v>45</v>
      </c>
      <c r="Z13" s="107"/>
      <c r="AA13" s="120">
        <v>32</v>
      </c>
    </row>
    <row r="14" spans="1:27" x14ac:dyDescent="0.2">
      <c r="A14" s="76" t="s">
        <v>23</v>
      </c>
      <c r="B14" s="107">
        <v>1217</v>
      </c>
      <c r="C14" s="105">
        <v>960</v>
      </c>
      <c r="D14" s="120">
        <v>874</v>
      </c>
      <c r="E14" s="430">
        <f t="shared" ref="E14:E21" si="0">SUM(F14:G14)</f>
        <v>3830</v>
      </c>
      <c r="F14" s="414">
        <v>2712</v>
      </c>
      <c r="G14" s="120">
        <v>1118</v>
      </c>
      <c r="H14" s="417">
        <v>874</v>
      </c>
      <c r="I14" s="107">
        <v>3830</v>
      </c>
      <c r="J14" s="121"/>
      <c r="K14" s="105">
        <v>3458</v>
      </c>
      <c r="L14" s="105">
        <v>372</v>
      </c>
      <c r="M14" s="106">
        <v>3662</v>
      </c>
      <c r="N14" s="430">
        <f>SUM(O14:P14)</f>
        <v>3830</v>
      </c>
      <c r="O14" s="414">
        <v>2712</v>
      </c>
      <c r="P14" s="106">
        <v>1118</v>
      </c>
      <c r="Q14" s="107">
        <v>3830</v>
      </c>
      <c r="R14" s="121"/>
      <c r="S14" s="105">
        <v>2822</v>
      </c>
      <c r="T14" s="105">
        <v>240</v>
      </c>
      <c r="U14" s="120">
        <v>3363</v>
      </c>
      <c r="V14" s="414">
        <v>55</v>
      </c>
      <c r="W14" s="105">
        <v>70</v>
      </c>
      <c r="X14" s="105">
        <v>65</v>
      </c>
      <c r="Y14" s="120">
        <v>4</v>
      </c>
      <c r="Z14" s="107">
        <v>29</v>
      </c>
      <c r="AA14" s="120">
        <v>1</v>
      </c>
    </row>
    <row r="15" spans="1:27" x14ac:dyDescent="0.2">
      <c r="A15" s="76" t="s">
        <v>24</v>
      </c>
      <c r="B15" s="107">
        <v>2709</v>
      </c>
      <c r="C15" s="105">
        <v>1000</v>
      </c>
      <c r="D15" s="120">
        <v>945</v>
      </c>
      <c r="E15" s="430">
        <f t="shared" si="0"/>
        <v>4676</v>
      </c>
      <c r="F15" s="414">
        <v>3135</v>
      </c>
      <c r="G15" s="120">
        <v>1541</v>
      </c>
      <c r="H15" s="417">
        <v>945</v>
      </c>
      <c r="I15" s="107">
        <v>4676</v>
      </c>
      <c r="J15" s="121"/>
      <c r="K15" s="105">
        <v>4184</v>
      </c>
      <c r="L15" s="105">
        <v>492</v>
      </c>
      <c r="M15" s="106">
        <v>4471</v>
      </c>
      <c r="N15" s="430">
        <f>SUM(O15:P15)</f>
        <v>4361</v>
      </c>
      <c r="O15" s="414">
        <v>2914</v>
      </c>
      <c r="P15" s="106">
        <v>1447</v>
      </c>
      <c r="Q15" s="107">
        <v>4361</v>
      </c>
      <c r="R15" s="121"/>
      <c r="S15" s="105">
        <v>3831</v>
      </c>
      <c r="T15" s="105">
        <v>530</v>
      </c>
      <c r="U15" s="120">
        <v>4069</v>
      </c>
      <c r="V15" s="414">
        <v>152</v>
      </c>
      <c r="W15" s="105">
        <v>36</v>
      </c>
      <c r="X15" s="105">
        <v>20</v>
      </c>
      <c r="Y15" s="120">
        <v>1</v>
      </c>
      <c r="Z15" s="107">
        <v>160</v>
      </c>
      <c r="AA15" s="120">
        <v>106</v>
      </c>
    </row>
    <row r="16" spans="1:27" x14ac:dyDescent="0.2">
      <c r="A16" s="76" t="s">
        <v>25</v>
      </c>
      <c r="B16" s="107">
        <v>904</v>
      </c>
      <c r="C16" s="105">
        <v>801</v>
      </c>
      <c r="D16" s="120">
        <v>751</v>
      </c>
      <c r="E16" s="430">
        <f t="shared" si="0"/>
        <v>3076</v>
      </c>
      <c r="F16" s="414">
        <v>1916</v>
      </c>
      <c r="G16" s="120">
        <v>1160</v>
      </c>
      <c r="H16" s="417">
        <v>751</v>
      </c>
      <c r="I16" s="107">
        <v>3076</v>
      </c>
      <c r="J16" s="121"/>
      <c r="K16" s="105">
        <v>2778</v>
      </c>
      <c r="L16" s="105">
        <v>298</v>
      </c>
      <c r="M16" s="106">
        <v>2945</v>
      </c>
      <c r="N16" s="430">
        <v>2847</v>
      </c>
      <c r="O16" s="414">
        <v>1779</v>
      </c>
      <c r="P16" s="106">
        <v>1068</v>
      </c>
      <c r="Q16" s="107">
        <v>2847</v>
      </c>
      <c r="R16" s="121"/>
      <c r="S16" s="105">
        <v>2537</v>
      </c>
      <c r="T16" s="105">
        <v>310</v>
      </c>
      <c r="U16" s="120">
        <v>2710</v>
      </c>
      <c r="V16" s="414">
        <v>147</v>
      </c>
      <c r="W16" s="105">
        <v>65</v>
      </c>
      <c r="X16" s="105">
        <v>41</v>
      </c>
      <c r="Y16" s="120">
        <v>0</v>
      </c>
      <c r="Z16" s="107">
        <v>170</v>
      </c>
      <c r="AA16" s="120">
        <v>75</v>
      </c>
    </row>
    <row r="17" spans="1:27" x14ac:dyDescent="0.2">
      <c r="A17" s="76" t="s">
        <v>26</v>
      </c>
      <c r="B17" s="107">
        <v>1408</v>
      </c>
      <c r="C17" s="105">
        <v>1131</v>
      </c>
      <c r="D17" s="120">
        <v>999</v>
      </c>
      <c r="E17" s="430">
        <f t="shared" si="0"/>
        <v>4352</v>
      </c>
      <c r="F17" s="414">
        <v>2784</v>
      </c>
      <c r="G17" s="120">
        <v>1568</v>
      </c>
      <c r="H17" s="417">
        <v>999</v>
      </c>
      <c r="I17" s="107">
        <v>4352</v>
      </c>
      <c r="J17" s="121"/>
      <c r="K17" s="105">
        <v>3945</v>
      </c>
      <c r="L17" s="105">
        <v>407</v>
      </c>
      <c r="M17" s="106">
        <v>4180.91</v>
      </c>
      <c r="N17" s="430">
        <f>SUM(O17:P17)</f>
        <v>4081</v>
      </c>
      <c r="O17" s="414">
        <v>2618</v>
      </c>
      <c r="P17" s="106">
        <v>1463</v>
      </c>
      <c r="Q17" s="107">
        <v>4081</v>
      </c>
      <c r="R17" s="121"/>
      <c r="S17" s="105">
        <v>3640</v>
      </c>
      <c r="T17" s="105">
        <v>441</v>
      </c>
      <c r="U17" s="120">
        <v>3828.75</v>
      </c>
      <c r="V17" s="414">
        <v>175</v>
      </c>
      <c r="W17" s="105">
        <v>88</v>
      </c>
      <c r="X17" s="105">
        <v>31</v>
      </c>
      <c r="Y17" s="120">
        <v>0</v>
      </c>
      <c r="Z17" s="107">
        <v>205</v>
      </c>
      <c r="AA17" s="120">
        <v>89</v>
      </c>
    </row>
    <row r="18" spans="1:27" x14ac:dyDescent="0.2">
      <c r="A18" s="76" t="s">
        <v>27</v>
      </c>
      <c r="B18" s="107">
        <v>1775</v>
      </c>
      <c r="C18" s="105">
        <v>1288</v>
      </c>
      <c r="D18" s="120">
        <v>1213</v>
      </c>
      <c r="E18" s="430">
        <f t="shared" si="0"/>
        <v>5184</v>
      </c>
      <c r="F18" s="414">
        <v>2726</v>
      </c>
      <c r="G18" s="120">
        <v>2458</v>
      </c>
      <c r="H18" s="417">
        <v>1590</v>
      </c>
      <c r="I18" s="107">
        <v>5184</v>
      </c>
      <c r="J18" s="121"/>
      <c r="K18" s="105">
        <v>4417</v>
      </c>
      <c r="L18" s="105">
        <v>767</v>
      </c>
      <c r="M18" s="106">
        <v>4844</v>
      </c>
      <c r="N18" s="430">
        <f>SUM(O18:P18)</f>
        <v>4873</v>
      </c>
      <c r="O18" s="414">
        <v>2590</v>
      </c>
      <c r="P18" s="106">
        <v>2283</v>
      </c>
      <c r="Q18" s="107">
        <v>4873</v>
      </c>
      <c r="R18" s="121"/>
      <c r="S18" s="105">
        <v>3996</v>
      </c>
      <c r="T18" s="105">
        <v>877</v>
      </c>
      <c r="U18" s="120">
        <v>4487</v>
      </c>
      <c r="V18" s="414">
        <v>222</v>
      </c>
      <c r="W18" s="105">
        <v>72</v>
      </c>
      <c r="X18" s="105">
        <v>58</v>
      </c>
      <c r="Y18" s="120">
        <v>5</v>
      </c>
      <c r="Z18" s="107">
        <v>240</v>
      </c>
      <c r="AA18" s="120">
        <v>150</v>
      </c>
    </row>
    <row r="19" spans="1:27" x14ac:dyDescent="0.2">
      <c r="A19" s="76" t="s">
        <v>28</v>
      </c>
      <c r="B19" s="107">
        <v>1760</v>
      </c>
      <c r="C19" s="105">
        <v>1249</v>
      </c>
      <c r="D19" s="120">
        <v>1143</v>
      </c>
      <c r="E19" s="430">
        <f t="shared" si="0"/>
        <v>4321</v>
      </c>
      <c r="F19" s="414">
        <v>2759</v>
      </c>
      <c r="G19" s="120">
        <v>1562</v>
      </c>
      <c r="H19" s="417">
        <v>1143</v>
      </c>
      <c r="I19" s="107">
        <v>4321</v>
      </c>
      <c r="J19" s="121"/>
      <c r="K19" s="105">
        <v>3260</v>
      </c>
      <c r="L19" s="105">
        <v>1061</v>
      </c>
      <c r="M19" s="106">
        <v>3893</v>
      </c>
      <c r="N19" s="430">
        <f>SUM(O19:P19)</f>
        <v>4123</v>
      </c>
      <c r="O19" s="414">
        <v>2622</v>
      </c>
      <c r="P19" s="106">
        <v>1501</v>
      </c>
      <c r="Q19" s="107">
        <v>4123</v>
      </c>
      <c r="R19" s="121"/>
      <c r="S19" s="105">
        <v>3117</v>
      </c>
      <c r="T19" s="105">
        <v>1006</v>
      </c>
      <c r="U19" s="120">
        <v>3714</v>
      </c>
      <c r="V19" s="414">
        <v>181</v>
      </c>
      <c r="W19" s="105">
        <v>115</v>
      </c>
      <c r="X19" s="105">
        <v>23</v>
      </c>
      <c r="Y19" s="120">
        <v>6</v>
      </c>
      <c r="Z19" s="107">
        <v>319</v>
      </c>
      <c r="AA19" s="120">
        <v>106</v>
      </c>
    </row>
    <row r="20" spans="1:27" x14ac:dyDescent="0.2">
      <c r="A20" s="76" t="s">
        <v>29</v>
      </c>
      <c r="B20" s="107">
        <v>1254</v>
      </c>
      <c r="C20" s="105">
        <v>990</v>
      </c>
      <c r="D20" s="120">
        <v>862</v>
      </c>
      <c r="E20" s="430">
        <f t="shared" si="0"/>
        <v>3438</v>
      </c>
      <c r="F20" s="414">
        <v>2045</v>
      </c>
      <c r="G20" s="120">
        <v>1393</v>
      </c>
      <c r="H20" s="417">
        <v>862</v>
      </c>
      <c r="I20" s="107">
        <v>3438</v>
      </c>
      <c r="J20" s="121"/>
      <c r="K20" s="105">
        <v>3055</v>
      </c>
      <c r="L20" s="105">
        <v>383</v>
      </c>
      <c r="M20" s="106">
        <v>3089</v>
      </c>
      <c r="N20" s="430">
        <f>SUM(O20:P20)</f>
        <v>3159</v>
      </c>
      <c r="O20" s="414">
        <v>1897</v>
      </c>
      <c r="P20" s="106">
        <v>1262</v>
      </c>
      <c r="Q20" s="107">
        <v>3159</v>
      </c>
      <c r="R20" s="121"/>
      <c r="S20" s="105">
        <v>2778</v>
      </c>
      <c r="T20" s="105">
        <v>381</v>
      </c>
      <c r="U20" s="120">
        <v>2987</v>
      </c>
      <c r="V20" s="414">
        <v>125</v>
      </c>
      <c r="W20" s="105">
        <v>35</v>
      </c>
      <c r="X20" s="105">
        <v>34</v>
      </c>
      <c r="Y20" s="120">
        <v>0</v>
      </c>
      <c r="Z20" s="107">
        <v>209</v>
      </c>
      <c r="AA20" s="120">
        <v>65</v>
      </c>
    </row>
    <row r="21" spans="1:27" ht="12.75" thickBot="1" x14ac:dyDescent="0.25">
      <c r="A21" s="77" t="s">
        <v>30</v>
      </c>
      <c r="B21" s="78">
        <v>455</v>
      </c>
      <c r="C21" s="79">
        <v>840</v>
      </c>
      <c r="D21" s="6">
        <v>557</v>
      </c>
      <c r="E21" s="432">
        <f t="shared" si="0"/>
        <v>1623</v>
      </c>
      <c r="F21" s="415">
        <v>920</v>
      </c>
      <c r="G21" s="6">
        <v>703</v>
      </c>
      <c r="H21" s="418">
        <v>557</v>
      </c>
      <c r="I21" s="419">
        <v>1623</v>
      </c>
      <c r="J21" s="420"/>
      <c r="K21" s="421">
        <v>1448</v>
      </c>
      <c r="L21" s="421">
        <v>175</v>
      </c>
      <c r="M21" s="427">
        <v>1538</v>
      </c>
      <c r="N21" s="431">
        <f>SUM(O21:P21)</f>
        <v>1471</v>
      </c>
      <c r="O21" s="428">
        <v>837</v>
      </c>
      <c r="P21" s="427">
        <v>634</v>
      </c>
      <c r="Q21" s="419">
        <f>SUM(O21:P21)</f>
        <v>1471</v>
      </c>
      <c r="R21" s="420"/>
      <c r="S21" s="421">
        <v>1248</v>
      </c>
      <c r="T21" s="421">
        <v>223</v>
      </c>
      <c r="U21" s="422">
        <v>1354</v>
      </c>
      <c r="V21" s="415">
        <v>79</v>
      </c>
      <c r="W21" s="79">
        <v>5</v>
      </c>
      <c r="X21" s="79">
        <v>9</v>
      </c>
      <c r="Y21" s="6">
        <v>0</v>
      </c>
      <c r="Z21" s="78">
        <v>233</v>
      </c>
      <c r="AA21" s="6">
        <v>63</v>
      </c>
    </row>
    <row r="22" spans="1:27" ht="13.5" thickBot="1" x14ac:dyDescent="0.25">
      <c r="A22" s="81" t="s">
        <v>31</v>
      </c>
      <c r="B22" s="82">
        <f t="shared" ref="B22" si="1">SUM(B11:B21)</f>
        <v>21870</v>
      </c>
      <c r="C22" s="83">
        <f t="shared" ref="C22" si="2">SUM(C11:C21)</f>
        <v>14664</v>
      </c>
      <c r="D22" s="84">
        <f t="shared" ref="D22" si="3">SUM(D11:D21)</f>
        <v>13408</v>
      </c>
      <c r="E22" s="155">
        <f t="shared" ref="E22" si="4">SUM(E11:E21)</f>
        <v>66189</v>
      </c>
      <c r="F22" s="156">
        <f t="shared" ref="F22" si="5">SUM(F11:F21)</f>
        <v>39763</v>
      </c>
      <c r="G22" s="84">
        <f t="shared" ref="G22" si="6">SUM(G11:G21)</f>
        <v>25912</v>
      </c>
      <c r="H22" s="156">
        <f t="shared" ref="H22" si="7">SUM(H11:H21)</f>
        <v>15728</v>
      </c>
      <c r="I22" s="83">
        <f t="shared" ref="I22" si="8">SUM(I11:I21)</f>
        <v>59125</v>
      </c>
      <c r="J22" s="83">
        <f t="shared" ref="J22" si="9">SUM(J11:J21)</f>
        <v>6550</v>
      </c>
      <c r="K22" s="83">
        <f t="shared" ref="K22" si="10">SUM(K11:K21)</f>
        <v>57615</v>
      </c>
      <c r="L22" s="83">
        <f t="shared" ref="L22" si="11">SUM(L11:L21)</f>
        <v>8060</v>
      </c>
      <c r="M22" s="111">
        <f t="shared" ref="M22" si="12">SUM(M11:M21)</f>
        <v>61989.11</v>
      </c>
      <c r="N22" s="155">
        <f t="shared" ref="N22" si="13">SUM(N11:N21)</f>
        <v>61739</v>
      </c>
      <c r="O22" s="156">
        <f t="shared" ref="O22" si="14">SUM(O11:O21)</f>
        <v>37406</v>
      </c>
      <c r="P22" s="111">
        <f t="shared" ref="P22" si="15">SUM(P11:P21)</f>
        <v>24333</v>
      </c>
      <c r="Q22" s="82">
        <f t="shared" ref="Q22:R22" si="16">SUM(Q11:Q21)</f>
        <v>55851</v>
      </c>
      <c r="R22" s="83">
        <f t="shared" si="16"/>
        <v>5795</v>
      </c>
      <c r="S22" s="83">
        <f t="shared" ref="S22" si="17">SUM(S11:S21)</f>
        <v>51441</v>
      </c>
      <c r="T22" s="83">
        <f t="shared" ref="T22" si="18">SUM(T11:T21)</f>
        <v>9437</v>
      </c>
      <c r="U22" s="84">
        <f t="shared" ref="U22" si="19">SUM(U11:U21)</f>
        <v>56011.85</v>
      </c>
      <c r="V22" s="156">
        <f t="shared" ref="V22" si="20">SUM(V11:V21)</f>
        <v>2562</v>
      </c>
      <c r="W22" s="83">
        <f t="shared" ref="W22" si="21">SUM(W11:W21)</f>
        <v>1141</v>
      </c>
      <c r="X22" s="83">
        <f t="shared" ref="X22" si="22">SUM(X11:X21)</f>
        <v>490</v>
      </c>
      <c r="Y22" s="84">
        <f t="shared" ref="Y22" si="23">SUM(Y11:Y21)</f>
        <v>721</v>
      </c>
      <c r="Z22" s="82">
        <f t="shared" ref="Z22" si="24">SUM(Z11:Z21)</f>
        <v>2752</v>
      </c>
      <c r="AA22" s="84">
        <f t="shared" ref="AA22" si="25">SUM(AA11:AA21)</f>
        <v>1431</v>
      </c>
    </row>
    <row r="23" spans="1:27" x14ac:dyDescent="0.2">
      <c r="A23" s="85"/>
      <c r="B23" s="86"/>
      <c r="C23" s="86"/>
      <c r="D23" s="86"/>
      <c r="E23" s="86"/>
      <c r="F23" s="86"/>
      <c r="G23" s="86"/>
      <c r="H23" s="86"/>
      <c r="I23" s="86"/>
      <c r="J23" s="86"/>
      <c r="K23" s="86"/>
      <c r="L23" s="86"/>
      <c r="M23" s="86"/>
      <c r="N23" s="86"/>
      <c r="O23" s="86"/>
      <c r="P23" s="86"/>
      <c r="Q23" s="86"/>
      <c r="R23" s="86"/>
      <c r="S23" s="86"/>
      <c r="T23" s="86"/>
      <c r="U23" s="86"/>
      <c r="V23" s="86"/>
      <c r="W23" s="86"/>
      <c r="X23" s="86"/>
      <c r="Y23" s="424"/>
      <c r="Z23" s="86"/>
      <c r="AA23" s="86"/>
    </row>
    <row r="24" spans="1:27" s="73" customFormat="1" ht="12.75" thickBot="1" x14ac:dyDescent="0.25">
      <c r="A24" s="87"/>
      <c r="B24" s="87"/>
      <c r="C24" s="87"/>
      <c r="D24" s="87"/>
      <c r="E24" s="88"/>
      <c r="F24" s="88"/>
      <c r="G24" s="88"/>
      <c r="H24" s="88"/>
      <c r="I24" s="88"/>
      <c r="J24" s="87"/>
      <c r="K24" s="87"/>
      <c r="L24" s="87"/>
      <c r="M24" s="87"/>
      <c r="N24" s="87"/>
      <c r="O24" s="87"/>
      <c r="Y24" s="408"/>
    </row>
    <row r="25" spans="1:27" ht="12.75" thickBot="1" x14ac:dyDescent="0.25">
      <c r="A25" s="444" t="s">
        <v>6</v>
      </c>
      <c r="B25" s="449" t="s">
        <v>32</v>
      </c>
      <c r="C25" s="450"/>
      <c r="D25" s="451"/>
      <c r="E25" s="454" t="s">
        <v>33</v>
      </c>
      <c r="F25" s="456"/>
      <c r="G25" s="455"/>
      <c r="H25" s="454" t="s">
        <v>34</v>
      </c>
      <c r="I25" s="455"/>
      <c r="J25" s="452" t="s">
        <v>35</v>
      </c>
      <c r="K25" s="452"/>
      <c r="L25" s="452"/>
      <c r="M25" s="452"/>
      <c r="N25" s="452"/>
      <c r="O25" s="453"/>
      <c r="P25" s="89"/>
      <c r="Q25" s="90"/>
      <c r="R25" s="90"/>
      <c r="S25" s="90"/>
      <c r="T25" s="90"/>
      <c r="V25" s="90"/>
      <c r="W25" s="90"/>
    </row>
    <row r="26" spans="1:27" s="73" customFormat="1" ht="36.75" thickBot="1" x14ac:dyDescent="0.25">
      <c r="A26" s="445"/>
      <c r="B26" s="92" t="s">
        <v>36</v>
      </c>
      <c r="C26" s="70" t="s">
        <v>37</v>
      </c>
      <c r="D26" s="93" t="s">
        <v>38</v>
      </c>
      <c r="E26" s="92" t="s">
        <v>39</v>
      </c>
      <c r="F26" s="70" t="s">
        <v>40</v>
      </c>
      <c r="G26" s="71" t="s">
        <v>36</v>
      </c>
      <c r="H26" s="69" t="s">
        <v>41</v>
      </c>
      <c r="I26" s="94" t="s">
        <v>42</v>
      </c>
      <c r="J26" s="452"/>
      <c r="K26" s="452"/>
      <c r="L26" s="452"/>
      <c r="M26" s="452"/>
      <c r="N26" s="452"/>
      <c r="O26" s="453"/>
      <c r="P26" s="95"/>
      <c r="Q26" s="91"/>
      <c r="R26" s="91"/>
      <c r="S26" s="91"/>
      <c r="T26" s="96"/>
      <c r="U26" s="65"/>
      <c r="V26" s="91"/>
      <c r="W26" s="91"/>
      <c r="X26" s="65"/>
      <c r="Y26" s="65"/>
      <c r="Z26" s="65"/>
      <c r="AA26" s="65"/>
    </row>
    <row r="27" spans="1:27" x14ac:dyDescent="0.2">
      <c r="A27" s="74" t="s">
        <v>21</v>
      </c>
      <c r="B27" s="97">
        <f t="shared" ref="B27:B37" si="26">SUM(C27:D27)</f>
        <v>2679</v>
      </c>
      <c r="C27" s="98">
        <v>1841</v>
      </c>
      <c r="D27" s="99">
        <v>838</v>
      </c>
      <c r="E27" s="100">
        <v>1594</v>
      </c>
      <c r="F27" s="98">
        <v>2092</v>
      </c>
      <c r="G27" s="101">
        <f>SUM(E27:F27)</f>
        <v>3686</v>
      </c>
      <c r="H27" s="100">
        <v>91.8</v>
      </c>
      <c r="I27" s="144">
        <v>49.4</v>
      </c>
      <c r="J27" s="457" t="s">
        <v>43</v>
      </c>
      <c r="K27" s="458"/>
      <c r="L27" s="458"/>
      <c r="M27" s="458"/>
      <c r="N27" s="458"/>
      <c r="O27" s="459"/>
      <c r="P27" s="89"/>
      <c r="Q27" s="102"/>
      <c r="R27" s="102"/>
      <c r="S27" s="103"/>
      <c r="T27" s="102"/>
      <c r="V27" s="102"/>
      <c r="W27" s="103"/>
      <c r="Z27" s="102"/>
    </row>
    <row r="28" spans="1:27" x14ac:dyDescent="0.2">
      <c r="A28" s="76" t="s">
        <v>168</v>
      </c>
      <c r="B28" s="104">
        <f t="shared" si="26"/>
        <v>1814</v>
      </c>
      <c r="C28" s="105">
        <v>879</v>
      </c>
      <c r="D28" s="106">
        <v>935</v>
      </c>
      <c r="E28" s="107">
        <v>1025</v>
      </c>
      <c r="F28" s="105">
        <v>1870</v>
      </c>
      <c r="G28" s="108">
        <f t="shared" ref="G28:G37" si="27">SUM(E28:F28)</f>
        <v>2895</v>
      </c>
      <c r="H28" s="107">
        <v>83</v>
      </c>
      <c r="I28" s="120">
        <v>50</v>
      </c>
      <c r="J28" s="460" t="s">
        <v>180</v>
      </c>
      <c r="K28" s="461"/>
      <c r="L28" s="461"/>
      <c r="M28" s="461"/>
      <c r="N28" s="461"/>
      <c r="O28" s="462"/>
      <c r="P28" s="89"/>
      <c r="Q28" s="102"/>
      <c r="R28" s="102"/>
      <c r="S28" s="103"/>
      <c r="T28" s="102"/>
      <c r="V28" s="102"/>
      <c r="W28" s="103"/>
      <c r="Z28" s="102"/>
    </row>
    <row r="29" spans="1:27" x14ac:dyDescent="0.2">
      <c r="A29" s="76" t="s">
        <v>22</v>
      </c>
      <c r="B29" s="104">
        <f t="shared" si="26"/>
        <v>752</v>
      </c>
      <c r="C29" s="105">
        <v>549</v>
      </c>
      <c r="D29" s="106">
        <v>203</v>
      </c>
      <c r="E29" s="107">
        <v>911</v>
      </c>
      <c r="F29" s="105">
        <v>1542</v>
      </c>
      <c r="G29" s="108">
        <f t="shared" si="27"/>
        <v>2453</v>
      </c>
      <c r="H29" s="400"/>
      <c r="I29" s="401"/>
      <c r="J29" s="460" t="s">
        <v>179</v>
      </c>
      <c r="K29" s="461"/>
      <c r="L29" s="461"/>
      <c r="M29" s="461"/>
      <c r="N29" s="461"/>
      <c r="O29" s="462"/>
      <c r="P29" s="89"/>
      <c r="Q29" s="102"/>
      <c r="R29" s="102"/>
      <c r="S29" s="103"/>
      <c r="T29" s="102"/>
      <c r="V29" s="102"/>
      <c r="W29" s="103"/>
      <c r="Z29" s="102"/>
    </row>
    <row r="30" spans="1:27" x14ac:dyDescent="0.2">
      <c r="A30" s="76" t="s">
        <v>23</v>
      </c>
      <c r="B30" s="104">
        <f t="shared" si="26"/>
        <v>497</v>
      </c>
      <c r="C30" s="105">
        <v>365</v>
      </c>
      <c r="D30" s="106">
        <v>132</v>
      </c>
      <c r="E30" s="107">
        <v>226</v>
      </c>
      <c r="F30" s="105">
        <v>400</v>
      </c>
      <c r="G30" s="108">
        <f t="shared" si="27"/>
        <v>626</v>
      </c>
      <c r="H30" s="107">
        <v>90</v>
      </c>
      <c r="I30" s="120">
        <v>41</v>
      </c>
      <c r="J30" s="460" t="s">
        <v>44</v>
      </c>
      <c r="K30" s="461"/>
      <c r="L30" s="461"/>
      <c r="M30" s="461"/>
      <c r="N30" s="461"/>
      <c r="O30" s="462"/>
      <c r="P30" s="89"/>
      <c r="Q30" s="102"/>
      <c r="R30" s="102"/>
      <c r="S30" s="103"/>
      <c r="T30" s="102"/>
      <c r="V30" s="102"/>
      <c r="W30" s="103"/>
      <c r="Z30" s="102"/>
    </row>
    <row r="31" spans="1:27" x14ac:dyDescent="0.2">
      <c r="A31" s="76" t="s">
        <v>24</v>
      </c>
      <c r="B31" s="104">
        <f t="shared" si="26"/>
        <v>565</v>
      </c>
      <c r="C31" s="105">
        <v>414</v>
      </c>
      <c r="D31" s="106">
        <v>151</v>
      </c>
      <c r="E31" s="107">
        <v>355</v>
      </c>
      <c r="F31" s="105">
        <v>425</v>
      </c>
      <c r="G31" s="108">
        <f t="shared" si="27"/>
        <v>780</v>
      </c>
      <c r="H31" s="107">
        <v>87</v>
      </c>
      <c r="I31" s="120">
        <v>44.7</v>
      </c>
      <c r="J31" s="460" t="s">
        <v>44</v>
      </c>
      <c r="K31" s="461"/>
      <c r="L31" s="461"/>
      <c r="M31" s="461"/>
      <c r="N31" s="461"/>
      <c r="O31" s="462"/>
      <c r="P31" s="89"/>
      <c r="Q31" s="102"/>
      <c r="R31" s="102"/>
      <c r="S31" s="103"/>
      <c r="T31" s="102"/>
      <c r="V31" s="102"/>
      <c r="W31" s="103"/>
      <c r="Z31" s="102"/>
    </row>
    <row r="32" spans="1:27" x14ac:dyDescent="0.2">
      <c r="A32" s="76" t="s">
        <v>25</v>
      </c>
      <c r="B32" s="104">
        <f t="shared" si="26"/>
        <v>317</v>
      </c>
      <c r="C32" s="105">
        <v>222</v>
      </c>
      <c r="D32" s="106">
        <v>95</v>
      </c>
      <c r="E32" s="107">
        <v>179</v>
      </c>
      <c r="F32" s="105">
        <v>194</v>
      </c>
      <c r="G32" s="108">
        <f t="shared" si="27"/>
        <v>373</v>
      </c>
      <c r="H32" s="107">
        <v>76</v>
      </c>
      <c r="I32" s="120">
        <v>42</v>
      </c>
      <c r="J32" s="460" t="s">
        <v>44</v>
      </c>
      <c r="K32" s="461"/>
      <c r="L32" s="461"/>
      <c r="M32" s="461"/>
      <c r="N32" s="461"/>
      <c r="O32" s="462"/>
      <c r="P32" s="89"/>
      <c r="Q32" s="102"/>
      <c r="R32" s="102"/>
      <c r="S32" s="103"/>
      <c r="T32" s="102"/>
      <c r="V32" s="102"/>
      <c r="W32" s="103"/>
      <c r="Z32" s="102"/>
    </row>
    <row r="33" spans="1:27" x14ac:dyDescent="0.2">
      <c r="A33" s="76" t="s">
        <v>26</v>
      </c>
      <c r="B33" s="104">
        <f t="shared" si="26"/>
        <v>530</v>
      </c>
      <c r="C33" s="105">
        <v>372</v>
      </c>
      <c r="D33" s="106">
        <v>158</v>
      </c>
      <c r="E33" s="107">
        <v>258</v>
      </c>
      <c r="F33" s="105">
        <v>310</v>
      </c>
      <c r="G33" s="108">
        <f t="shared" si="27"/>
        <v>568</v>
      </c>
      <c r="H33" s="107">
        <v>76</v>
      </c>
      <c r="I33" s="120">
        <v>41</v>
      </c>
      <c r="J33" s="460" t="s">
        <v>44</v>
      </c>
      <c r="K33" s="461"/>
      <c r="L33" s="461"/>
      <c r="M33" s="461"/>
      <c r="N33" s="461"/>
      <c r="O33" s="462"/>
      <c r="P33" s="89"/>
      <c r="Q33" s="102"/>
      <c r="R33" s="102"/>
      <c r="S33" s="103"/>
      <c r="T33" s="102"/>
      <c r="V33" s="102"/>
      <c r="W33" s="103"/>
      <c r="Z33" s="102"/>
    </row>
    <row r="34" spans="1:27" x14ac:dyDescent="0.2">
      <c r="A34" s="76" t="s">
        <v>27</v>
      </c>
      <c r="B34" s="104">
        <f t="shared" si="26"/>
        <v>454</v>
      </c>
      <c r="C34" s="105">
        <v>259</v>
      </c>
      <c r="D34" s="106">
        <v>195</v>
      </c>
      <c r="E34" s="107">
        <v>324</v>
      </c>
      <c r="F34" s="105">
        <v>318</v>
      </c>
      <c r="G34" s="108">
        <f t="shared" si="27"/>
        <v>642</v>
      </c>
      <c r="H34" s="107">
        <v>80</v>
      </c>
      <c r="I34" s="120">
        <v>35</v>
      </c>
      <c r="J34" s="460" t="s">
        <v>44</v>
      </c>
      <c r="K34" s="461"/>
      <c r="L34" s="461"/>
      <c r="M34" s="461"/>
      <c r="N34" s="461"/>
      <c r="O34" s="462"/>
      <c r="P34" s="89"/>
      <c r="Q34" s="102"/>
      <c r="R34" s="102"/>
      <c r="S34" s="103"/>
      <c r="T34" s="102"/>
      <c r="V34" s="102"/>
      <c r="W34" s="103"/>
      <c r="Z34" s="102"/>
    </row>
    <row r="35" spans="1:27" x14ac:dyDescent="0.2">
      <c r="A35" s="76" t="s">
        <v>28</v>
      </c>
      <c r="B35" s="104">
        <f t="shared" si="26"/>
        <v>599</v>
      </c>
      <c r="C35" s="105">
        <v>396</v>
      </c>
      <c r="D35" s="106">
        <v>203</v>
      </c>
      <c r="E35" s="107">
        <v>278</v>
      </c>
      <c r="F35" s="105">
        <v>277</v>
      </c>
      <c r="G35" s="108">
        <f t="shared" si="27"/>
        <v>555</v>
      </c>
      <c r="H35" s="107">
        <v>78</v>
      </c>
      <c r="I35" s="120">
        <v>37</v>
      </c>
      <c r="J35" s="460" t="s">
        <v>44</v>
      </c>
      <c r="K35" s="461"/>
      <c r="L35" s="461"/>
      <c r="M35" s="461"/>
      <c r="N35" s="461"/>
      <c r="O35" s="462"/>
      <c r="P35" s="89"/>
      <c r="Q35" s="102"/>
      <c r="R35" s="102"/>
      <c r="S35" s="103"/>
      <c r="T35" s="102"/>
      <c r="V35" s="102"/>
      <c r="W35" s="103"/>
      <c r="Z35" s="102"/>
    </row>
    <row r="36" spans="1:27" x14ac:dyDescent="0.2">
      <c r="A36" s="76" t="s">
        <v>29</v>
      </c>
      <c r="B36" s="104">
        <f t="shared" si="26"/>
        <v>399</v>
      </c>
      <c r="C36" s="105">
        <v>248</v>
      </c>
      <c r="D36" s="106">
        <v>151</v>
      </c>
      <c r="E36" s="107">
        <v>200</v>
      </c>
      <c r="F36" s="105">
        <v>238</v>
      </c>
      <c r="G36" s="108">
        <f t="shared" si="27"/>
        <v>438</v>
      </c>
      <c r="H36" s="107">
        <v>83</v>
      </c>
      <c r="I36" s="120">
        <v>41</v>
      </c>
      <c r="J36" s="460" t="s">
        <v>44</v>
      </c>
      <c r="K36" s="461"/>
      <c r="L36" s="461"/>
      <c r="M36" s="461"/>
      <c r="N36" s="461"/>
      <c r="O36" s="462"/>
      <c r="P36" s="89"/>
      <c r="Q36" s="102"/>
      <c r="R36" s="102"/>
      <c r="S36" s="103"/>
      <c r="T36" s="102"/>
      <c r="V36" s="102"/>
      <c r="W36" s="103"/>
      <c r="Z36" s="102"/>
    </row>
    <row r="37" spans="1:27" ht="12.75" thickBot="1" x14ac:dyDescent="0.25">
      <c r="A37" s="77" t="s">
        <v>30</v>
      </c>
      <c r="B37" s="80">
        <f t="shared" si="26"/>
        <v>124</v>
      </c>
      <c r="C37" s="79">
        <v>75</v>
      </c>
      <c r="D37" s="109">
        <v>49</v>
      </c>
      <c r="E37" s="78">
        <v>121</v>
      </c>
      <c r="F37" s="79">
        <v>176</v>
      </c>
      <c r="G37" s="110">
        <f t="shared" si="27"/>
        <v>297</v>
      </c>
      <c r="H37" s="78">
        <v>60</v>
      </c>
      <c r="I37" s="6">
        <v>28</v>
      </c>
      <c r="J37" s="464" t="s">
        <v>44</v>
      </c>
      <c r="K37" s="465"/>
      <c r="L37" s="465"/>
      <c r="M37" s="465"/>
      <c r="N37" s="465"/>
      <c r="O37" s="466"/>
      <c r="P37" s="89"/>
      <c r="Q37" s="102"/>
      <c r="R37" s="102"/>
      <c r="S37" s="103"/>
      <c r="T37" s="102"/>
      <c r="V37" s="102"/>
      <c r="W37" s="103"/>
      <c r="Z37" s="102"/>
    </row>
    <row r="38" spans="1:27" ht="13.5" thickBot="1" x14ac:dyDescent="0.25">
      <c r="A38" s="81" t="s">
        <v>31</v>
      </c>
      <c r="B38" s="82">
        <f t="shared" ref="B38" si="28">SUM(B27:B37)</f>
        <v>8730</v>
      </c>
      <c r="C38" s="83">
        <f t="shared" ref="C38" si="29">SUM(C27:C37)</f>
        <v>5620</v>
      </c>
      <c r="D38" s="111">
        <f t="shared" ref="D38" si="30">SUM(D27:D37)</f>
        <v>3110</v>
      </c>
      <c r="E38" s="82">
        <f t="shared" ref="E38" si="31">SUM(E27:E37)</f>
        <v>5471</v>
      </c>
      <c r="F38" s="83">
        <f t="shared" ref="F38" si="32">SUM(F27:F37)</f>
        <v>7842</v>
      </c>
      <c r="G38" s="84">
        <f t="shared" ref="G38" si="33">SUM(G27:G37)</f>
        <v>13313</v>
      </c>
      <c r="H38" s="224">
        <f>SUM(H27:H37)/10</f>
        <v>80.47999999999999</v>
      </c>
      <c r="I38" s="225">
        <f>SUM(I27:I37)/10</f>
        <v>40.910000000000004</v>
      </c>
      <c r="J38" s="467"/>
      <c r="K38" s="467"/>
      <c r="L38" s="467"/>
      <c r="M38" s="467"/>
      <c r="N38" s="467"/>
      <c r="O38" s="467"/>
      <c r="P38" s="89"/>
      <c r="Q38" s="102"/>
      <c r="R38" s="102"/>
      <c r="S38" s="102"/>
      <c r="T38" s="102"/>
      <c r="V38" s="102"/>
      <c r="W38" s="102"/>
      <c r="Z38" s="102"/>
    </row>
    <row r="39" spans="1:27" s="112" customFormat="1" x14ac:dyDescent="0.2">
      <c r="A39" s="463" t="s">
        <v>45</v>
      </c>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row>
    <row r="40" spans="1:27" s="112" customFormat="1" x14ac:dyDescent="0.2">
      <c r="A40" s="463" t="s">
        <v>46</v>
      </c>
      <c r="B40" s="463"/>
      <c r="C40" s="463"/>
      <c r="D40" s="463"/>
      <c r="E40" s="463"/>
      <c r="F40" s="463"/>
      <c r="G40" s="463"/>
      <c r="H40" s="463"/>
      <c r="I40" s="463"/>
      <c r="J40" s="463"/>
      <c r="K40" s="463"/>
      <c r="L40" s="463"/>
      <c r="M40" s="463"/>
      <c r="N40" s="463"/>
      <c r="O40" s="463"/>
      <c r="P40" s="463"/>
      <c r="Q40" s="463"/>
      <c r="R40" s="463"/>
      <c r="S40" s="463"/>
      <c r="T40" s="463"/>
      <c r="U40" s="463"/>
      <c r="V40" s="463"/>
      <c r="W40" s="463"/>
      <c r="X40" s="463"/>
      <c r="Y40" s="463"/>
      <c r="Z40" s="463"/>
      <c r="AA40" s="463"/>
    </row>
    <row r="41" spans="1:27" x14ac:dyDescent="0.2">
      <c r="A41" s="91" t="s">
        <v>152</v>
      </c>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403"/>
      <c r="Z41" s="113"/>
      <c r="AA41" s="113"/>
    </row>
    <row r="42" spans="1:27" s="112" customFormat="1" x14ac:dyDescent="0.2">
      <c r="A42" s="463" t="s">
        <v>47</v>
      </c>
      <c r="B42" s="463"/>
      <c r="C42" s="463"/>
      <c r="D42" s="463"/>
      <c r="E42" s="463"/>
      <c r="F42" s="463"/>
      <c r="G42" s="463"/>
      <c r="H42" s="463"/>
      <c r="I42" s="463"/>
      <c r="J42" s="463"/>
      <c r="K42" s="463"/>
      <c r="L42" s="463"/>
      <c r="M42" s="463"/>
      <c r="N42" s="463"/>
      <c r="O42" s="463"/>
      <c r="P42" s="463"/>
      <c r="Q42" s="463"/>
      <c r="R42" s="463"/>
      <c r="S42" s="463"/>
      <c r="T42" s="463"/>
      <c r="U42" s="463"/>
      <c r="V42" s="463"/>
      <c r="W42" s="463"/>
      <c r="X42" s="463"/>
      <c r="Y42" s="463"/>
      <c r="Z42" s="463"/>
      <c r="AA42" s="463"/>
    </row>
    <row r="43" spans="1:27" s="112" customFormat="1" x14ac:dyDescent="0.2">
      <c r="A43" s="463" t="s">
        <v>48</v>
      </c>
      <c r="B43" s="463"/>
      <c r="C43" s="463"/>
      <c r="D43" s="463"/>
      <c r="E43" s="463"/>
      <c r="F43" s="463"/>
      <c r="G43" s="463"/>
      <c r="H43" s="463"/>
      <c r="I43" s="463"/>
      <c r="J43" s="463"/>
      <c r="K43" s="463"/>
      <c r="L43" s="463"/>
      <c r="M43" s="463"/>
      <c r="N43" s="463"/>
      <c r="O43" s="463"/>
      <c r="P43" s="463"/>
      <c r="Q43" s="463"/>
      <c r="R43" s="463"/>
      <c r="S43" s="463"/>
      <c r="T43" s="463"/>
      <c r="U43" s="463"/>
      <c r="V43" s="463"/>
      <c r="W43" s="463"/>
      <c r="X43" s="463"/>
      <c r="Y43" s="463"/>
      <c r="Z43" s="463"/>
      <c r="AA43" s="463"/>
    </row>
    <row r="44" spans="1:27" s="112" customFormat="1" x14ac:dyDescent="0.2">
      <c r="A44" s="463" t="s">
        <v>49</v>
      </c>
      <c r="B44" s="463"/>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row>
    <row r="45" spans="1:27" s="112" customFormat="1" x14ac:dyDescent="0.2">
      <c r="A45" s="463" t="s">
        <v>50</v>
      </c>
      <c r="B45" s="463"/>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463"/>
    </row>
    <row r="46" spans="1:27" x14ac:dyDescent="0.2">
      <c r="A46" s="463" t="s">
        <v>156</v>
      </c>
      <c r="B46" s="463"/>
      <c r="C46" s="463"/>
      <c r="D46" s="463"/>
      <c r="E46" s="463"/>
      <c r="F46" s="463"/>
      <c r="G46" s="463"/>
      <c r="H46" s="463"/>
      <c r="I46" s="463"/>
      <c r="J46" s="463"/>
      <c r="K46" s="463"/>
      <c r="L46" s="463"/>
      <c r="M46" s="463"/>
      <c r="N46" s="463"/>
      <c r="O46" s="463"/>
      <c r="P46" s="463"/>
      <c r="Q46" s="463"/>
      <c r="R46" s="463"/>
      <c r="S46" s="463"/>
      <c r="T46" s="463"/>
      <c r="U46" s="463"/>
      <c r="V46" s="463"/>
      <c r="W46" s="463"/>
      <c r="X46" s="463"/>
      <c r="Y46" s="463"/>
      <c r="Z46" s="463"/>
      <c r="AA46" s="463"/>
    </row>
    <row r="47" spans="1:27" x14ac:dyDescent="0.2">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403"/>
      <c r="Z47" s="113"/>
      <c r="AA47" s="113"/>
    </row>
  </sheetData>
  <mergeCells count="33">
    <mergeCell ref="A43:AA43"/>
    <mergeCell ref="A44:AA44"/>
    <mergeCell ref="A45:AA45"/>
    <mergeCell ref="A46:AA46"/>
    <mergeCell ref="J37:O37"/>
    <mergeCell ref="J38:O38"/>
    <mergeCell ref="A39:AA39"/>
    <mergeCell ref="A40:AA40"/>
    <mergeCell ref="A42:AA42"/>
    <mergeCell ref="J32:O32"/>
    <mergeCell ref="J33:O33"/>
    <mergeCell ref="J34:O34"/>
    <mergeCell ref="J35:O35"/>
    <mergeCell ref="J36:O36"/>
    <mergeCell ref="J27:O27"/>
    <mergeCell ref="J28:O28"/>
    <mergeCell ref="J29:O29"/>
    <mergeCell ref="J30:O30"/>
    <mergeCell ref="J31:O31"/>
    <mergeCell ref="A7:AA7"/>
    <mergeCell ref="A9:A10"/>
    <mergeCell ref="B9:D9"/>
    <mergeCell ref="A25:A26"/>
    <mergeCell ref="B25:D25"/>
    <mergeCell ref="J25:O26"/>
    <mergeCell ref="H25:I25"/>
    <mergeCell ref="E25:G25"/>
    <mergeCell ref="E9:Y9"/>
    <mergeCell ref="A1:AA1"/>
    <mergeCell ref="A2:AA2"/>
    <mergeCell ref="A3:AA3"/>
    <mergeCell ref="A4:AA4"/>
    <mergeCell ref="A6:AA6"/>
  </mergeCells>
  <phoneticPr fontId="30" type="noConversion"/>
  <printOptions horizontalCentered="1"/>
  <pageMargins left="0" right="0" top="0.75" bottom="0.5" header="0.25" footer="0.25"/>
  <pageSetup paperSize="5" scale="67" fitToHeight="0" orientation="landscape" r:id="rId1"/>
  <headerFooter>
    <oddHeader>&amp;R&amp;K000000Tabla 1</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sqref="A1:I1"/>
    </sheetView>
  </sheetViews>
  <sheetFormatPr defaultColWidth="8.85546875" defaultRowHeight="12.75" x14ac:dyDescent="0.2"/>
  <cols>
    <col min="1" max="1" width="26.28515625" bestFit="1" customWidth="1"/>
    <col min="2" max="2" width="8.5703125" bestFit="1" customWidth="1"/>
    <col min="3" max="3" width="10.42578125" bestFit="1" customWidth="1"/>
    <col min="4" max="4" width="7.85546875" bestFit="1" customWidth="1"/>
    <col min="5" max="5" width="6.42578125" bestFit="1" customWidth="1"/>
    <col min="6" max="6" width="7" bestFit="1" customWidth="1"/>
    <col min="7" max="7" width="15.28515625" bestFit="1" customWidth="1"/>
    <col min="8" max="8" width="13.5703125" bestFit="1" customWidth="1"/>
    <col min="9" max="9" width="10.85546875" bestFit="1" customWidth="1"/>
  </cols>
  <sheetData>
    <row r="1" spans="1:9" s="65" customFormat="1" ht="15" x14ac:dyDescent="0.2">
      <c r="A1" s="441" t="s">
        <v>0</v>
      </c>
      <c r="B1" s="441"/>
      <c r="C1" s="441"/>
      <c r="D1" s="441"/>
      <c r="E1" s="441"/>
      <c r="F1" s="441"/>
      <c r="G1" s="441"/>
      <c r="H1" s="441"/>
      <c r="I1" s="441"/>
    </row>
    <row r="2" spans="1:9" s="65" customFormat="1" ht="15" x14ac:dyDescent="0.2">
      <c r="A2" s="441" t="s">
        <v>1</v>
      </c>
      <c r="B2" s="441"/>
      <c r="C2" s="441"/>
      <c r="D2" s="441"/>
      <c r="E2" s="441"/>
      <c r="F2" s="441"/>
      <c r="G2" s="441"/>
      <c r="H2" s="441"/>
      <c r="I2" s="441"/>
    </row>
    <row r="3" spans="1:9" s="65" customFormat="1" ht="15" x14ac:dyDescent="0.2">
      <c r="A3" s="441" t="s">
        <v>2</v>
      </c>
      <c r="B3" s="441"/>
      <c r="C3" s="441"/>
      <c r="D3" s="441"/>
      <c r="E3" s="441"/>
      <c r="F3" s="441"/>
      <c r="G3" s="441"/>
      <c r="H3" s="441"/>
      <c r="I3" s="441"/>
    </row>
    <row r="4" spans="1:9" s="65" customFormat="1" ht="15" x14ac:dyDescent="0.2">
      <c r="A4" s="441" t="s">
        <v>3</v>
      </c>
      <c r="B4" s="441"/>
      <c r="C4" s="441"/>
      <c r="D4" s="441"/>
      <c r="E4" s="441"/>
      <c r="F4" s="441"/>
      <c r="G4" s="441"/>
      <c r="H4" s="441"/>
      <c r="I4" s="441"/>
    </row>
    <row r="5" spans="1:9" s="65" customFormat="1" ht="14.25" x14ac:dyDescent="0.2">
      <c r="A5" s="67"/>
      <c r="B5" s="67"/>
      <c r="C5" s="67"/>
      <c r="D5" s="67"/>
      <c r="E5" s="67"/>
      <c r="F5" s="67"/>
      <c r="G5" s="67"/>
      <c r="H5" s="67"/>
      <c r="I5" s="67"/>
    </row>
    <row r="6" spans="1:9" s="65" customFormat="1" ht="15" x14ac:dyDescent="0.2">
      <c r="A6" s="442" t="s">
        <v>52</v>
      </c>
      <c r="B6" s="475"/>
      <c r="C6" s="475"/>
      <c r="D6" s="475"/>
      <c r="E6" s="475"/>
      <c r="F6" s="475"/>
      <c r="G6" s="475"/>
      <c r="H6" s="475"/>
      <c r="I6" s="475"/>
    </row>
    <row r="7" spans="1:9" s="65" customFormat="1" x14ac:dyDescent="0.2">
      <c r="A7" s="443" t="s">
        <v>5</v>
      </c>
      <c r="B7" s="474"/>
      <c r="C7" s="474"/>
      <c r="D7" s="474"/>
      <c r="E7" s="474"/>
      <c r="F7" s="474"/>
      <c r="G7" s="474"/>
      <c r="H7" s="474"/>
      <c r="I7" s="474"/>
    </row>
    <row r="8" spans="1:9" s="65" customFormat="1" thickBot="1" x14ac:dyDescent="0.25">
      <c r="A8" s="89"/>
      <c r="B8" s="89"/>
      <c r="C8" s="89"/>
      <c r="D8" s="89"/>
      <c r="E8" s="89"/>
      <c r="F8" s="89"/>
      <c r="G8" s="89"/>
      <c r="H8" s="89"/>
      <c r="I8" s="89"/>
    </row>
    <row r="9" spans="1:9" s="65" customFormat="1" thickBot="1" x14ac:dyDescent="0.25">
      <c r="A9" s="468" t="s">
        <v>6</v>
      </c>
      <c r="B9" s="446" t="s">
        <v>82</v>
      </c>
      <c r="C9" s="447"/>
      <c r="D9" s="447"/>
      <c r="E9" s="451"/>
      <c r="F9" s="456"/>
      <c r="G9" s="456"/>
      <c r="H9" s="470"/>
      <c r="I9" s="471"/>
    </row>
    <row r="10" spans="1:9" s="65" customFormat="1" thickBot="1" x14ac:dyDescent="0.25">
      <c r="A10" s="469"/>
      <c r="B10" s="138" t="s">
        <v>36</v>
      </c>
      <c r="C10" s="176" t="s">
        <v>53</v>
      </c>
      <c r="D10" s="70" t="s">
        <v>13</v>
      </c>
      <c r="E10" s="70" t="s">
        <v>14</v>
      </c>
      <c r="F10" s="70" t="s">
        <v>15</v>
      </c>
      <c r="G10" s="93" t="s">
        <v>54</v>
      </c>
      <c r="H10" s="202" t="s">
        <v>181</v>
      </c>
      <c r="I10" s="203" t="s">
        <v>182</v>
      </c>
    </row>
    <row r="11" spans="1:9" s="65" customFormat="1" ht="12" x14ac:dyDescent="0.2">
      <c r="A11" s="172" t="s">
        <v>21</v>
      </c>
      <c r="B11" s="141">
        <v>18966</v>
      </c>
      <c r="C11" s="177">
        <v>15356</v>
      </c>
      <c r="D11" s="173">
        <v>3610</v>
      </c>
      <c r="E11" s="173">
        <v>16012</v>
      </c>
      <c r="F11" s="173">
        <v>2954</v>
      </c>
      <c r="G11" s="174">
        <v>17631.2</v>
      </c>
      <c r="H11" s="100">
        <v>14433.9</v>
      </c>
      <c r="I11" s="144">
        <v>3197.3</v>
      </c>
    </row>
    <row r="12" spans="1:9" s="65" customFormat="1" ht="12" x14ac:dyDescent="0.2">
      <c r="A12" s="170" t="s">
        <v>168</v>
      </c>
      <c r="B12" s="146">
        <v>13828</v>
      </c>
      <c r="C12" s="178">
        <v>12734</v>
      </c>
      <c r="D12" s="171">
        <v>1094</v>
      </c>
      <c r="E12" s="171">
        <v>12857</v>
      </c>
      <c r="F12" s="171">
        <v>971</v>
      </c>
      <c r="G12" s="175">
        <v>13436</v>
      </c>
      <c r="H12" s="107">
        <v>12417</v>
      </c>
      <c r="I12" s="120">
        <v>1019</v>
      </c>
    </row>
    <row r="13" spans="1:9" s="65" customFormat="1" ht="12" x14ac:dyDescent="0.2">
      <c r="A13" s="170" t="s">
        <v>159</v>
      </c>
      <c r="B13" s="146">
        <v>2381</v>
      </c>
      <c r="C13" s="178">
        <v>535</v>
      </c>
      <c r="D13" s="171">
        <v>1846</v>
      </c>
      <c r="E13" s="171">
        <v>2201</v>
      </c>
      <c r="F13" s="171">
        <v>180</v>
      </c>
      <c r="G13" s="175">
        <v>2299</v>
      </c>
      <c r="H13" s="107">
        <v>500</v>
      </c>
      <c r="I13" s="120">
        <v>1799</v>
      </c>
    </row>
    <row r="14" spans="1:9" s="65" customFormat="1" ht="12" x14ac:dyDescent="0.2">
      <c r="A14" s="170" t="s">
        <v>23</v>
      </c>
      <c r="B14" s="146">
        <v>3830</v>
      </c>
      <c r="C14" s="178">
        <v>3830</v>
      </c>
      <c r="D14" s="236"/>
      <c r="E14" s="171">
        <v>3458</v>
      </c>
      <c r="F14" s="171">
        <v>372</v>
      </c>
      <c r="G14" s="175">
        <v>3662</v>
      </c>
      <c r="H14" s="107">
        <v>3662</v>
      </c>
      <c r="I14" s="238"/>
    </row>
    <row r="15" spans="1:9" s="65" customFormat="1" ht="12" x14ac:dyDescent="0.2">
      <c r="A15" s="170" t="s">
        <v>24</v>
      </c>
      <c r="B15" s="146">
        <v>4676</v>
      </c>
      <c r="C15" s="178">
        <v>4676</v>
      </c>
      <c r="D15" s="236"/>
      <c r="E15" s="171">
        <v>4184</v>
      </c>
      <c r="F15" s="171">
        <v>492</v>
      </c>
      <c r="G15" s="175">
        <v>4471</v>
      </c>
      <c r="H15" s="107">
        <v>4471</v>
      </c>
      <c r="I15" s="238"/>
    </row>
    <row r="16" spans="1:9" s="65" customFormat="1" ht="12" x14ac:dyDescent="0.2">
      <c r="A16" s="170" t="s">
        <v>25</v>
      </c>
      <c r="B16" s="146">
        <v>3076</v>
      </c>
      <c r="C16" s="178">
        <v>3076</v>
      </c>
      <c r="D16" s="236"/>
      <c r="E16" s="171">
        <v>2778</v>
      </c>
      <c r="F16" s="171">
        <v>298</v>
      </c>
      <c r="G16" s="175">
        <v>2945</v>
      </c>
      <c r="H16" s="107">
        <v>2945</v>
      </c>
      <c r="I16" s="238"/>
    </row>
    <row r="17" spans="1:9" s="65" customFormat="1" ht="12" x14ac:dyDescent="0.2">
      <c r="A17" s="170" t="s">
        <v>26</v>
      </c>
      <c r="B17" s="146">
        <v>4352</v>
      </c>
      <c r="C17" s="178">
        <v>4352</v>
      </c>
      <c r="D17" s="236"/>
      <c r="E17" s="171">
        <v>3945</v>
      </c>
      <c r="F17" s="171">
        <v>407</v>
      </c>
      <c r="G17" s="175">
        <v>4180.91</v>
      </c>
      <c r="H17" s="107">
        <v>4180.91</v>
      </c>
      <c r="I17" s="238"/>
    </row>
    <row r="18" spans="1:9" s="65" customFormat="1" ht="12" x14ac:dyDescent="0.2">
      <c r="A18" s="170" t="s">
        <v>27</v>
      </c>
      <c r="B18" s="146">
        <v>5184</v>
      </c>
      <c r="C18" s="178">
        <v>5184</v>
      </c>
      <c r="D18" s="236"/>
      <c r="E18" s="171">
        <v>4417</v>
      </c>
      <c r="F18" s="171">
        <v>767</v>
      </c>
      <c r="G18" s="175">
        <v>4844</v>
      </c>
      <c r="H18" s="107">
        <v>4844</v>
      </c>
      <c r="I18" s="238"/>
    </row>
    <row r="19" spans="1:9" s="65" customFormat="1" ht="12" x14ac:dyDescent="0.2">
      <c r="A19" s="170" t="s">
        <v>28</v>
      </c>
      <c r="B19" s="146">
        <v>4321</v>
      </c>
      <c r="C19" s="178">
        <v>4321</v>
      </c>
      <c r="D19" s="236"/>
      <c r="E19" s="171">
        <v>3260</v>
      </c>
      <c r="F19" s="171">
        <v>1061</v>
      </c>
      <c r="G19" s="175">
        <v>3893</v>
      </c>
      <c r="H19" s="107">
        <v>3893</v>
      </c>
      <c r="I19" s="238"/>
    </row>
    <row r="20" spans="1:9" s="65" customFormat="1" ht="12" x14ac:dyDescent="0.2">
      <c r="A20" s="170" t="s">
        <v>29</v>
      </c>
      <c r="B20" s="146">
        <v>3438</v>
      </c>
      <c r="C20" s="178">
        <v>3438</v>
      </c>
      <c r="D20" s="236"/>
      <c r="E20" s="171">
        <v>3055</v>
      </c>
      <c r="F20" s="171">
        <v>383</v>
      </c>
      <c r="G20" s="175">
        <v>3089</v>
      </c>
      <c r="H20" s="107">
        <v>3089</v>
      </c>
      <c r="I20" s="238"/>
    </row>
    <row r="21" spans="1:9" s="65" customFormat="1" thickBot="1" x14ac:dyDescent="0.25">
      <c r="A21" s="179" t="s">
        <v>30</v>
      </c>
      <c r="B21" s="180">
        <v>1623</v>
      </c>
      <c r="C21" s="181">
        <v>1623</v>
      </c>
      <c r="D21" s="237"/>
      <c r="E21" s="182">
        <v>1448</v>
      </c>
      <c r="F21" s="182">
        <v>175</v>
      </c>
      <c r="G21" s="183">
        <v>1538</v>
      </c>
      <c r="H21" s="78">
        <v>1538</v>
      </c>
      <c r="I21" s="239"/>
    </row>
    <row r="22" spans="1:9" s="65" customFormat="1" ht="13.5" thickBot="1" x14ac:dyDescent="0.25">
      <c r="A22" s="81" t="s">
        <v>31</v>
      </c>
      <c r="B22" s="152">
        <v>65675</v>
      </c>
      <c r="C22" s="153">
        <v>59125</v>
      </c>
      <c r="D22" s="154">
        <v>6550</v>
      </c>
      <c r="E22" s="153">
        <v>57615</v>
      </c>
      <c r="F22" s="154">
        <v>8060</v>
      </c>
      <c r="G22" s="155">
        <v>61989.11</v>
      </c>
      <c r="H22" s="156">
        <v>55973.81</v>
      </c>
      <c r="I22" s="84">
        <v>6015.3</v>
      </c>
    </row>
    <row r="23" spans="1:9" s="65" customFormat="1" ht="12" x14ac:dyDescent="0.2">
      <c r="A23" s="472" t="s">
        <v>45</v>
      </c>
      <c r="B23" s="472"/>
      <c r="C23" s="472"/>
      <c r="D23" s="472"/>
      <c r="E23" s="472"/>
      <c r="F23" s="472"/>
      <c r="G23" s="472"/>
      <c r="H23" s="472"/>
      <c r="I23" s="472"/>
    </row>
    <row r="24" spans="1:9" s="65" customFormat="1" ht="12" x14ac:dyDescent="0.2">
      <c r="A24" s="463" t="s">
        <v>55</v>
      </c>
      <c r="B24" s="463"/>
      <c r="C24" s="463"/>
      <c r="D24" s="463"/>
      <c r="E24" s="463"/>
      <c r="F24" s="463"/>
      <c r="G24" s="463"/>
      <c r="H24" s="463"/>
      <c r="I24" s="463"/>
    </row>
    <row r="25" spans="1:9" s="65" customFormat="1" ht="12" x14ac:dyDescent="0.2">
      <c r="A25" s="206" t="s">
        <v>152</v>
      </c>
    </row>
    <row r="26" spans="1:9" x14ac:dyDescent="0.2">
      <c r="A26" s="473" t="s">
        <v>158</v>
      </c>
      <c r="B26" s="473"/>
      <c r="C26" s="473"/>
      <c r="D26" s="473"/>
      <c r="E26" s="473"/>
      <c r="F26" s="473"/>
      <c r="G26" s="473"/>
      <c r="H26" s="473"/>
      <c r="I26" s="473"/>
    </row>
  </sheetData>
  <mergeCells count="11">
    <mergeCell ref="A7:I7"/>
    <mergeCell ref="A1:I1"/>
    <mergeCell ref="A2:I2"/>
    <mergeCell ref="A3:I3"/>
    <mergeCell ref="A4:I4"/>
    <mergeCell ref="A6:I6"/>
    <mergeCell ref="A9:A10"/>
    <mergeCell ref="B9:I9"/>
    <mergeCell ref="A23:I23"/>
    <mergeCell ref="A24:I24"/>
    <mergeCell ref="A26:I26"/>
  </mergeCells>
  <phoneticPr fontId="30" type="noConversion"/>
  <printOptions horizontalCentered="1"/>
  <pageMargins left="0.7" right="0.7" top="0.75" bottom="0.75" header="0.3" footer="0.3"/>
  <pageSetup paperSize="5" orientation="landscape" r:id="rId1"/>
  <headerFooter>
    <oddHeader>&amp;R&amp;K000000Tabla  2</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zoomScaleNormal="100" zoomScalePageLayoutView="125" workbookViewId="0">
      <selection sqref="A1:R1"/>
    </sheetView>
  </sheetViews>
  <sheetFormatPr defaultColWidth="9.140625" defaultRowHeight="12" x14ac:dyDescent="0.2"/>
  <cols>
    <col min="1" max="1" width="26.28515625" style="9" bestFit="1" customWidth="1"/>
    <col min="2" max="2" width="9.42578125" style="9" bestFit="1" customWidth="1"/>
    <col min="3" max="3" width="14.42578125" style="9" bestFit="1" customWidth="1"/>
    <col min="4" max="4" width="11.85546875" style="9" bestFit="1" customWidth="1"/>
    <col min="5" max="5" width="7" style="9" bestFit="1" customWidth="1"/>
    <col min="6" max="6" width="12.28515625" style="9" bestFit="1" customWidth="1"/>
    <col min="7" max="7" width="15.28515625" style="9" bestFit="1" customWidth="1"/>
    <col min="8" max="9" width="9" style="9" bestFit="1" customWidth="1"/>
    <col min="10" max="10" width="9.28515625" style="9" bestFit="1" customWidth="1"/>
    <col min="11" max="11" width="7.85546875" style="9" bestFit="1" customWidth="1"/>
    <col min="12" max="12" width="9.140625" style="9" bestFit="1" customWidth="1"/>
    <col min="13" max="13" width="7" style="9" bestFit="1" customWidth="1"/>
    <col min="14" max="14" width="9.28515625" style="9" bestFit="1" customWidth="1"/>
    <col min="15" max="15" width="11.85546875" style="9" bestFit="1" customWidth="1"/>
    <col min="16" max="16" width="6.42578125" style="9" bestFit="1" customWidth="1"/>
    <col min="17" max="17" width="9" style="9" bestFit="1" customWidth="1"/>
    <col min="18" max="18" width="9.28515625" style="9" bestFit="1" customWidth="1"/>
    <col min="19" max="16384" width="9.140625" style="2"/>
  </cols>
  <sheetData>
    <row r="1" spans="1:18" s="65" customFormat="1" ht="15" x14ac:dyDescent="0.2">
      <c r="A1" s="441" t="s">
        <v>0</v>
      </c>
      <c r="B1" s="441"/>
      <c r="C1" s="441"/>
      <c r="D1" s="441"/>
      <c r="E1" s="441"/>
      <c r="F1" s="441"/>
      <c r="G1" s="441"/>
      <c r="H1" s="441"/>
      <c r="I1" s="441"/>
      <c r="J1" s="441"/>
      <c r="K1" s="441"/>
      <c r="L1" s="441"/>
      <c r="M1" s="441"/>
      <c r="N1" s="441"/>
      <c r="O1" s="441"/>
      <c r="P1" s="441"/>
      <c r="Q1" s="441"/>
      <c r="R1" s="441"/>
    </row>
    <row r="2" spans="1:18" s="65" customFormat="1" ht="15" x14ac:dyDescent="0.2">
      <c r="A2" s="441" t="s">
        <v>1</v>
      </c>
      <c r="B2" s="441"/>
      <c r="C2" s="441"/>
      <c r="D2" s="441"/>
      <c r="E2" s="441"/>
      <c r="F2" s="441"/>
      <c r="G2" s="441"/>
      <c r="H2" s="441"/>
      <c r="I2" s="441"/>
      <c r="J2" s="441"/>
      <c r="K2" s="441"/>
      <c r="L2" s="441"/>
      <c r="M2" s="441"/>
      <c r="N2" s="441"/>
      <c r="O2" s="441"/>
      <c r="P2" s="441"/>
      <c r="Q2" s="441"/>
      <c r="R2" s="441"/>
    </row>
    <row r="3" spans="1:18" s="65" customFormat="1" ht="15" x14ac:dyDescent="0.2">
      <c r="A3" s="441" t="s">
        <v>2</v>
      </c>
      <c r="B3" s="441"/>
      <c r="C3" s="441"/>
      <c r="D3" s="441"/>
      <c r="E3" s="441"/>
      <c r="F3" s="441"/>
      <c r="G3" s="441"/>
      <c r="H3" s="441"/>
      <c r="I3" s="441"/>
      <c r="J3" s="441"/>
      <c r="K3" s="441"/>
      <c r="L3" s="441"/>
      <c r="M3" s="441"/>
      <c r="N3" s="441"/>
      <c r="O3" s="441"/>
      <c r="P3" s="441"/>
      <c r="Q3" s="441"/>
      <c r="R3" s="441"/>
    </row>
    <row r="4" spans="1:18" s="65" customFormat="1" ht="15" x14ac:dyDescent="0.2">
      <c r="A4" s="441" t="s">
        <v>3</v>
      </c>
      <c r="B4" s="441"/>
      <c r="C4" s="441"/>
      <c r="D4" s="441"/>
      <c r="E4" s="441"/>
      <c r="F4" s="441"/>
      <c r="G4" s="441"/>
      <c r="H4" s="441"/>
      <c r="I4" s="441"/>
      <c r="J4" s="441"/>
      <c r="K4" s="441"/>
      <c r="L4" s="441"/>
      <c r="M4" s="441"/>
      <c r="N4" s="441"/>
      <c r="O4" s="441"/>
      <c r="P4" s="441"/>
      <c r="Q4" s="441"/>
      <c r="R4" s="441"/>
    </row>
    <row r="5" spans="1:18" s="65" customFormat="1" ht="14.25" x14ac:dyDescent="0.2">
      <c r="A5" s="67"/>
      <c r="B5" s="67"/>
      <c r="C5" s="67"/>
      <c r="D5" s="67"/>
      <c r="E5" s="67"/>
      <c r="F5" s="67"/>
      <c r="G5" s="67"/>
      <c r="H5" s="67"/>
      <c r="I5" s="67"/>
      <c r="J5" s="67"/>
      <c r="K5" s="67"/>
      <c r="L5" s="67"/>
      <c r="M5" s="67"/>
      <c r="N5" s="67"/>
      <c r="O5" s="67"/>
      <c r="P5" s="67"/>
      <c r="Q5" s="67"/>
      <c r="R5" s="67"/>
    </row>
    <row r="6" spans="1:18" s="65" customFormat="1" ht="15" x14ac:dyDescent="0.2">
      <c r="A6" s="442" t="s">
        <v>177</v>
      </c>
      <c r="B6" s="442"/>
      <c r="C6" s="442"/>
      <c r="D6" s="442"/>
      <c r="E6" s="442"/>
      <c r="F6" s="442"/>
      <c r="G6" s="442"/>
      <c r="H6" s="442"/>
      <c r="I6" s="442"/>
      <c r="J6" s="442"/>
      <c r="K6" s="442"/>
      <c r="L6" s="442"/>
      <c r="M6" s="442"/>
      <c r="N6" s="442"/>
      <c r="O6" s="442"/>
      <c r="P6" s="442"/>
      <c r="Q6" s="442"/>
      <c r="R6" s="442"/>
    </row>
    <row r="7" spans="1:18" s="65" customFormat="1" ht="12.75" x14ac:dyDescent="0.2">
      <c r="A7" s="443" t="s">
        <v>5</v>
      </c>
      <c r="B7" s="443"/>
      <c r="C7" s="443"/>
      <c r="D7" s="443"/>
      <c r="E7" s="443"/>
      <c r="F7" s="443"/>
      <c r="G7" s="443"/>
      <c r="H7" s="443"/>
      <c r="I7" s="443"/>
      <c r="J7" s="443"/>
      <c r="K7" s="443"/>
      <c r="L7" s="443"/>
      <c r="M7" s="443"/>
      <c r="N7" s="443"/>
      <c r="O7" s="443"/>
      <c r="P7" s="443"/>
      <c r="Q7" s="443"/>
      <c r="R7" s="443"/>
    </row>
    <row r="8" spans="1:18" s="65" customFormat="1" ht="12.75" thickBot="1" x14ac:dyDescent="0.25">
      <c r="A8" s="157"/>
      <c r="B8" s="157"/>
      <c r="C8" s="157"/>
      <c r="D8" s="157"/>
      <c r="E8" s="157"/>
      <c r="F8" s="157"/>
      <c r="G8" s="157"/>
      <c r="H8" s="157"/>
      <c r="I8" s="157"/>
      <c r="J8" s="157"/>
      <c r="K8" s="157"/>
      <c r="L8" s="157"/>
      <c r="M8" s="157"/>
      <c r="N8" s="157"/>
      <c r="O8" s="157"/>
      <c r="P8" s="157"/>
      <c r="Q8" s="157"/>
      <c r="R8" s="157"/>
    </row>
    <row r="9" spans="1:18" s="65" customFormat="1" ht="12.75" thickBot="1" x14ac:dyDescent="0.25">
      <c r="A9" s="478" t="s">
        <v>6</v>
      </c>
      <c r="B9" s="454" t="s">
        <v>82</v>
      </c>
      <c r="C9" s="456"/>
      <c r="D9" s="456"/>
      <c r="E9" s="456"/>
      <c r="F9" s="456"/>
      <c r="G9" s="456"/>
      <c r="H9" s="456"/>
      <c r="I9" s="456"/>
      <c r="J9" s="456"/>
      <c r="K9" s="456"/>
      <c r="L9" s="456"/>
      <c r="M9" s="456"/>
      <c r="N9" s="456"/>
      <c r="O9" s="456"/>
      <c r="P9" s="456"/>
      <c r="Q9" s="456"/>
      <c r="R9" s="455"/>
    </row>
    <row r="10" spans="1:18" s="65" customFormat="1" ht="12.75" thickBot="1" x14ac:dyDescent="0.25">
      <c r="A10" s="479"/>
      <c r="B10" s="481" t="s">
        <v>36</v>
      </c>
      <c r="C10" s="454" t="s">
        <v>53</v>
      </c>
      <c r="D10" s="456"/>
      <c r="E10" s="456"/>
      <c r="F10" s="455"/>
      <c r="G10" s="483" t="s">
        <v>56</v>
      </c>
      <c r="H10" s="483"/>
      <c r="I10" s="483"/>
      <c r="J10" s="481"/>
      <c r="K10" s="484" t="s">
        <v>13</v>
      </c>
      <c r="L10" s="483"/>
      <c r="M10" s="483"/>
      <c r="N10" s="483"/>
      <c r="O10" s="483" t="s">
        <v>57</v>
      </c>
      <c r="P10" s="485"/>
      <c r="Q10" s="485"/>
      <c r="R10" s="486"/>
    </row>
    <row r="11" spans="1:18" s="65" customFormat="1" ht="24.75" thickBot="1" x14ac:dyDescent="0.25">
      <c r="A11" s="480"/>
      <c r="B11" s="482"/>
      <c r="C11" s="184" t="s">
        <v>58</v>
      </c>
      <c r="D11" s="176" t="s">
        <v>14</v>
      </c>
      <c r="E11" s="70" t="s">
        <v>15</v>
      </c>
      <c r="F11" s="185" t="s">
        <v>54</v>
      </c>
      <c r="G11" s="160" t="s">
        <v>59</v>
      </c>
      <c r="H11" s="139" t="s">
        <v>14</v>
      </c>
      <c r="I11" s="115" t="s">
        <v>15</v>
      </c>
      <c r="J11" s="161" t="s">
        <v>54</v>
      </c>
      <c r="K11" s="160" t="s">
        <v>60</v>
      </c>
      <c r="L11" s="139" t="s">
        <v>14</v>
      </c>
      <c r="M11" s="115" t="s">
        <v>15</v>
      </c>
      <c r="N11" s="161" t="s">
        <v>54</v>
      </c>
      <c r="O11" s="160" t="s">
        <v>61</v>
      </c>
      <c r="P11" s="158" t="s">
        <v>14</v>
      </c>
      <c r="Q11" s="159" t="s">
        <v>15</v>
      </c>
      <c r="R11" s="162" t="s">
        <v>54</v>
      </c>
    </row>
    <row r="12" spans="1:18" s="65" customFormat="1" x14ac:dyDescent="0.2">
      <c r="A12" s="140" t="s">
        <v>21</v>
      </c>
      <c r="B12" s="163">
        <f t="shared" ref="B12:B22" si="0">C12+K12</f>
        <v>18966</v>
      </c>
      <c r="C12" s="164">
        <f>SUM(D12:E12)</f>
        <v>15356</v>
      </c>
      <c r="D12" s="165">
        <v>13298</v>
      </c>
      <c r="E12" s="166">
        <v>2058</v>
      </c>
      <c r="F12" s="167">
        <v>14433.9</v>
      </c>
      <c r="G12" s="168">
        <f>SUM(H12:I12)</f>
        <v>257</v>
      </c>
      <c r="H12" s="169">
        <v>202</v>
      </c>
      <c r="I12" s="119">
        <v>55</v>
      </c>
      <c r="J12" s="75">
        <v>283</v>
      </c>
      <c r="K12" s="168">
        <f>SUM(L12:M12)</f>
        <v>3610</v>
      </c>
      <c r="L12" s="169">
        <v>2714</v>
      </c>
      <c r="M12" s="119">
        <v>896</v>
      </c>
      <c r="N12" s="75">
        <v>3197.3</v>
      </c>
      <c r="O12" s="168">
        <v>18</v>
      </c>
      <c r="P12" s="169">
        <v>13</v>
      </c>
      <c r="Q12" s="119">
        <v>5</v>
      </c>
      <c r="R12" s="75">
        <v>14.9</v>
      </c>
    </row>
    <row r="13" spans="1:18" x14ac:dyDescent="0.2">
      <c r="A13" s="19" t="s">
        <v>168</v>
      </c>
      <c r="B13" s="123">
        <f t="shared" si="0"/>
        <v>13828</v>
      </c>
      <c r="C13" s="124">
        <f t="shared" ref="C13:C22" si="1">SUM(D13:E13)</f>
        <v>12734</v>
      </c>
      <c r="D13" s="125">
        <v>11903</v>
      </c>
      <c r="E13" s="126">
        <v>831</v>
      </c>
      <c r="F13" s="12">
        <v>12417</v>
      </c>
      <c r="G13" s="23">
        <f t="shared" ref="G13:G22" si="2">SUM(H13:I13)</f>
        <v>30</v>
      </c>
      <c r="H13" s="24">
        <v>27</v>
      </c>
      <c r="I13" s="11">
        <v>3</v>
      </c>
      <c r="J13" s="122">
        <v>29</v>
      </c>
      <c r="K13" s="23">
        <f>SUM(L13:M13)</f>
        <v>1094</v>
      </c>
      <c r="L13" s="24">
        <v>954</v>
      </c>
      <c r="M13" s="11">
        <v>140</v>
      </c>
      <c r="N13" s="122">
        <v>1019</v>
      </c>
      <c r="O13" s="23">
        <v>274</v>
      </c>
      <c r="P13" s="24">
        <v>263</v>
      </c>
      <c r="Q13" s="11">
        <v>11</v>
      </c>
      <c r="R13" s="122">
        <v>268</v>
      </c>
    </row>
    <row r="14" spans="1:18" x14ac:dyDescent="0.2">
      <c r="A14" s="19" t="s">
        <v>159</v>
      </c>
      <c r="B14" s="123">
        <f t="shared" si="0"/>
        <v>2381</v>
      </c>
      <c r="C14" s="124">
        <f t="shared" si="1"/>
        <v>535</v>
      </c>
      <c r="D14" s="125">
        <v>476</v>
      </c>
      <c r="E14" s="126">
        <v>59</v>
      </c>
      <c r="F14" s="12">
        <v>500</v>
      </c>
      <c r="G14" s="23">
        <f t="shared" si="2"/>
        <v>8</v>
      </c>
      <c r="H14" s="24">
        <v>8</v>
      </c>
      <c r="I14" s="11">
        <v>0</v>
      </c>
      <c r="J14" s="122">
        <v>8</v>
      </c>
      <c r="K14" s="25">
        <f>SUM(L14:M14)</f>
        <v>1846</v>
      </c>
      <c r="L14" s="26">
        <v>1725</v>
      </c>
      <c r="M14" s="4">
        <v>121</v>
      </c>
      <c r="N14" s="5">
        <v>1799</v>
      </c>
      <c r="O14" s="25">
        <v>37</v>
      </c>
      <c r="P14" s="26">
        <v>34</v>
      </c>
      <c r="Q14" s="4">
        <v>3</v>
      </c>
      <c r="R14" s="5">
        <v>35</v>
      </c>
    </row>
    <row r="15" spans="1:18" x14ac:dyDescent="0.2">
      <c r="A15" s="19" t="s">
        <v>23</v>
      </c>
      <c r="B15" s="123">
        <f t="shared" si="0"/>
        <v>3830</v>
      </c>
      <c r="C15" s="124">
        <f t="shared" si="1"/>
        <v>3830</v>
      </c>
      <c r="D15" s="125">
        <v>3458</v>
      </c>
      <c r="E15" s="126">
        <v>372</v>
      </c>
      <c r="F15" s="12">
        <v>3662</v>
      </c>
      <c r="G15" s="23">
        <f t="shared" si="2"/>
        <v>0</v>
      </c>
      <c r="H15" s="24">
        <v>0</v>
      </c>
      <c r="I15" s="11">
        <v>0</v>
      </c>
      <c r="J15" s="122">
        <v>0</v>
      </c>
      <c r="K15" s="240"/>
      <c r="L15" s="241"/>
      <c r="M15" s="236"/>
      <c r="N15" s="238"/>
      <c r="O15" s="240"/>
      <c r="P15" s="241"/>
      <c r="Q15" s="236"/>
      <c r="R15" s="238"/>
    </row>
    <row r="16" spans="1:18" x14ac:dyDescent="0.2">
      <c r="A16" s="19" t="s">
        <v>24</v>
      </c>
      <c r="B16" s="123">
        <f t="shared" si="0"/>
        <v>4676</v>
      </c>
      <c r="C16" s="124">
        <f t="shared" si="1"/>
        <v>4676</v>
      </c>
      <c r="D16" s="125">
        <v>4184</v>
      </c>
      <c r="E16" s="126">
        <v>492</v>
      </c>
      <c r="F16" s="12">
        <v>4471</v>
      </c>
      <c r="G16" s="23">
        <f t="shared" si="2"/>
        <v>1</v>
      </c>
      <c r="H16" s="24">
        <v>1</v>
      </c>
      <c r="I16" s="11">
        <v>0</v>
      </c>
      <c r="J16" s="122">
        <v>1</v>
      </c>
      <c r="K16" s="240"/>
      <c r="L16" s="241"/>
      <c r="M16" s="236"/>
      <c r="N16" s="238"/>
      <c r="O16" s="240"/>
      <c r="P16" s="241"/>
      <c r="Q16" s="236"/>
      <c r="R16" s="238"/>
    </row>
    <row r="17" spans="1:18" x14ac:dyDescent="0.2">
      <c r="A17" s="19" t="s">
        <v>25</v>
      </c>
      <c r="B17" s="123">
        <f t="shared" si="0"/>
        <v>3076</v>
      </c>
      <c r="C17" s="124">
        <f t="shared" si="1"/>
        <v>3076</v>
      </c>
      <c r="D17" s="125">
        <v>2778</v>
      </c>
      <c r="E17" s="126">
        <v>298</v>
      </c>
      <c r="F17" s="12">
        <v>2945</v>
      </c>
      <c r="G17" s="23">
        <f t="shared" si="2"/>
        <v>1</v>
      </c>
      <c r="H17" s="24">
        <v>1</v>
      </c>
      <c r="I17" s="11"/>
      <c r="J17" s="122">
        <v>1</v>
      </c>
      <c r="K17" s="240"/>
      <c r="L17" s="241"/>
      <c r="M17" s="236"/>
      <c r="N17" s="238"/>
      <c r="O17" s="240"/>
      <c r="P17" s="241"/>
      <c r="Q17" s="236"/>
      <c r="R17" s="238"/>
    </row>
    <row r="18" spans="1:18" x14ac:dyDescent="0.2">
      <c r="A18" s="19" t="s">
        <v>26</v>
      </c>
      <c r="B18" s="123">
        <f t="shared" si="0"/>
        <v>4352</v>
      </c>
      <c r="C18" s="124">
        <f t="shared" si="1"/>
        <v>4352</v>
      </c>
      <c r="D18" s="125">
        <v>3945</v>
      </c>
      <c r="E18" s="126">
        <v>407</v>
      </c>
      <c r="F18" s="12">
        <v>4180.91</v>
      </c>
      <c r="G18" s="23">
        <f t="shared" si="2"/>
        <v>0</v>
      </c>
      <c r="H18" s="24">
        <v>0</v>
      </c>
      <c r="I18" s="11">
        <v>0</v>
      </c>
      <c r="J18" s="122">
        <v>0</v>
      </c>
      <c r="K18" s="240"/>
      <c r="L18" s="241"/>
      <c r="M18" s="236"/>
      <c r="N18" s="238"/>
      <c r="O18" s="240"/>
      <c r="P18" s="241"/>
      <c r="Q18" s="236"/>
      <c r="R18" s="238"/>
    </row>
    <row r="19" spans="1:18" x14ac:dyDescent="0.2">
      <c r="A19" s="19" t="s">
        <v>27</v>
      </c>
      <c r="B19" s="123">
        <f t="shared" si="0"/>
        <v>5184</v>
      </c>
      <c r="C19" s="124">
        <f t="shared" si="1"/>
        <v>5184</v>
      </c>
      <c r="D19" s="125">
        <v>4417</v>
      </c>
      <c r="E19" s="126">
        <v>767</v>
      </c>
      <c r="F19" s="12">
        <v>4844</v>
      </c>
      <c r="G19" s="23">
        <f t="shared" si="2"/>
        <v>0</v>
      </c>
      <c r="H19" s="24">
        <v>0</v>
      </c>
      <c r="I19" s="11">
        <v>0</v>
      </c>
      <c r="J19" s="122">
        <v>0</v>
      </c>
      <c r="K19" s="240"/>
      <c r="L19" s="241"/>
      <c r="M19" s="236"/>
      <c r="N19" s="238"/>
      <c r="O19" s="240"/>
      <c r="P19" s="241"/>
      <c r="Q19" s="236"/>
      <c r="R19" s="238"/>
    </row>
    <row r="20" spans="1:18" x14ac:dyDescent="0.2">
      <c r="A20" s="19" t="s">
        <v>28</v>
      </c>
      <c r="B20" s="123">
        <f t="shared" si="0"/>
        <v>4321</v>
      </c>
      <c r="C20" s="124">
        <f t="shared" si="1"/>
        <v>4321</v>
      </c>
      <c r="D20" s="125">
        <v>3260</v>
      </c>
      <c r="E20" s="126">
        <v>1061</v>
      </c>
      <c r="F20" s="12">
        <v>3893</v>
      </c>
      <c r="G20" s="23">
        <f t="shared" si="2"/>
        <v>6</v>
      </c>
      <c r="H20" s="24">
        <v>6</v>
      </c>
      <c r="I20" s="11">
        <v>0</v>
      </c>
      <c r="J20" s="122">
        <v>0</v>
      </c>
      <c r="K20" s="240"/>
      <c r="L20" s="241"/>
      <c r="M20" s="236"/>
      <c r="N20" s="238"/>
      <c r="O20" s="240"/>
      <c r="P20" s="241"/>
      <c r="Q20" s="236"/>
      <c r="R20" s="238"/>
    </row>
    <row r="21" spans="1:18" x14ac:dyDescent="0.2">
      <c r="A21" s="19" t="s">
        <v>29</v>
      </c>
      <c r="B21" s="123">
        <f t="shared" si="0"/>
        <v>3438</v>
      </c>
      <c r="C21" s="124">
        <f t="shared" si="1"/>
        <v>3438</v>
      </c>
      <c r="D21" s="125">
        <v>3055</v>
      </c>
      <c r="E21" s="126">
        <v>383</v>
      </c>
      <c r="F21" s="12">
        <v>3089</v>
      </c>
      <c r="G21" s="23">
        <f t="shared" si="2"/>
        <v>0</v>
      </c>
      <c r="H21" s="24">
        <v>0</v>
      </c>
      <c r="I21" s="11">
        <v>0</v>
      </c>
      <c r="J21" s="122">
        <v>0</v>
      </c>
      <c r="K21" s="240"/>
      <c r="L21" s="241"/>
      <c r="M21" s="236"/>
      <c r="N21" s="238"/>
      <c r="O21" s="240"/>
      <c r="P21" s="241"/>
      <c r="Q21" s="236"/>
      <c r="R21" s="238"/>
    </row>
    <row r="22" spans="1:18" ht="12.75" thickBot="1" x14ac:dyDescent="0.25">
      <c r="A22" s="20" t="s">
        <v>30</v>
      </c>
      <c r="B22" s="127">
        <f t="shared" si="0"/>
        <v>1623</v>
      </c>
      <c r="C22" s="128">
        <f t="shared" si="1"/>
        <v>1623</v>
      </c>
      <c r="D22" s="129">
        <v>1448</v>
      </c>
      <c r="E22" s="130">
        <v>175</v>
      </c>
      <c r="F22" s="131">
        <v>1538</v>
      </c>
      <c r="G22" s="27">
        <f t="shared" si="2"/>
        <v>0</v>
      </c>
      <c r="H22" s="28">
        <v>0</v>
      </c>
      <c r="I22" s="29">
        <v>0</v>
      </c>
      <c r="J22" s="132">
        <v>0</v>
      </c>
      <c r="K22" s="240"/>
      <c r="L22" s="241"/>
      <c r="M22" s="236"/>
      <c r="N22" s="238"/>
      <c r="O22" s="240"/>
      <c r="P22" s="241"/>
      <c r="Q22" s="236"/>
      <c r="R22" s="238"/>
    </row>
    <row r="23" spans="1:18" ht="13.5" thickBot="1" x14ac:dyDescent="0.25">
      <c r="A23" s="15" t="s">
        <v>31</v>
      </c>
      <c r="B23" s="133">
        <f t="shared" ref="B23" si="3">SUM(B12:B22)</f>
        <v>65675</v>
      </c>
      <c r="C23" s="134">
        <f t="shared" ref="C23" si="4">SUM(C12:C22)</f>
        <v>59125</v>
      </c>
      <c r="D23" s="135">
        <f t="shared" ref="D23" si="5">SUM(D12:D22)</f>
        <v>52222</v>
      </c>
      <c r="E23" s="136">
        <f t="shared" ref="E23" si="6">SUM(E12:E22)</f>
        <v>6903</v>
      </c>
      <c r="F23" s="17">
        <f t="shared" ref="F23" si="7">SUM(F12:F22)</f>
        <v>55973.81</v>
      </c>
      <c r="G23" s="33">
        <f t="shared" ref="G23" si="8">SUM(G12:G22)</f>
        <v>303</v>
      </c>
      <c r="H23" s="34">
        <f t="shared" ref="H23" si="9">SUM(H12:H22)</f>
        <v>245</v>
      </c>
      <c r="I23" s="16">
        <f t="shared" ref="I23" si="10">SUM(I12:I22)</f>
        <v>58</v>
      </c>
      <c r="J23" s="18">
        <f t="shared" ref="J23" si="11">SUM(J12:J22)</f>
        <v>322</v>
      </c>
      <c r="K23" s="35">
        <f t="shared" ref="K23" si="12">SUM(K12:K22)</f>
        <v>6550</v>
      </c>
      <c r="L23" s="36">
        <f t="shared" ref="L23" si="13">SUM(L12:L22)</f>
        <v>5393</v>
      </c>
      <c r="M23" s="37">
        <f t="shared" ref="M23" si="14">SUM(M12:M22)</f>
        <v>1157</v>
      </c>
      <c r="N23" s="137">
        <f t="shared" ref="N23" si="15">SUM(N12:N22)</f>
        <v>6015.3</v>
      </c>
      <c r="O23" s="35">
        <f t="shared" ref="O23" si="16">SUM(O12:O22)</f>
        <v>329</v>
      </c>
      <c r="P23" s="36">
        <f t="shared" ref="P23" si="17">SUM(P12:P22)</f>
        <v>310</v>
      </c>
      <c r="Q23" s="37">
        <f t="shared" ref="Q23" si="18">SUM(Q12:Q22)</f>
        <v>19</v>
      </c>
      <c r="R23" s="137">
        <f t="shared" ref="R23" si="19">SUM(R12:R22)</f>
        <v>317.89999999999998</v>
      </c>
    </row>
    <row r="24" spans="1:18" x14ac:dyDescent="0.2">
      <c r="A24" s="476" t="s">
        <v>45</v>
      </c>
      <c r="B24" s="476"/>
      <c r="C24" s="476"/>
      <c r="D24" s="476"/>
      <c r="E24" s="476"/>
      <c r="F24" s="476"/>
      <c r="G24" s="476"/>
      <c r="H24" s="476"/>
      <c r="I24" s="476"/>
      <c r="J24" s="476"/>
      <c r="K24" s="476"/>
      <c r="L24" s="476"/>
      <c r="M24" s="476"/>
      <c r="N24" s="476"/>
      <c r="O24" s="476"/>
      <c r="P24" s="476"/>
      <c r="Q24" s="476"/>
      <c r="R24" s="476"/>
    </row>
    <row r="25" spans="1:18" x14ac:dyDescent="0.2">
      <c r="A25" s="477" t="s">
        <v>62</v>
      </c>
      <c r="B25" s="477"/>
      <c r="C25" s="477"/>
      <c r="D25" s="477"/>
      <c r="E25" s="477"/>
      <c r="F25" s="477"/>
      <c r="G25" s="477"/>
      <c r="H25" s="477"/>
      <c r="I25" s="477"/>
      <c r="J25" s="477"/>
      <c r="K25" s="477"/>
      <c r="L25" s="477"/>
      <c r="M25" s="477"/>
      <c r="N25" s="477"/>
      <c r="O25" s="477"/>
      <c r="P25" s="477"/>
      <c r="Q25" s="477"/>
      <c r="R25" s="477"/>
    </row>
    <row r="26" spans="1:18" x14ac:dyDescent="0.2">
      <c r="A26" s="9" t="s">
        <v>152</v>
      </c>
      <c r="B26" s="2"/>
      <c r="C26" s="2"/>
      <c r="D26" s="2"/>
      <c r="E26" s="2"/>
      <c r="F26" s="2"/>
      <c r="G26" s="2"/>
      <c r="H26" s="2"/>
      <c r="I26" s="2"/>
      <c r="J26" s="2"/>
      <c r="K26" s="2"/>
      <c r="L26" s="2"/>
      <c r="M26" s="2"/>
      <c r="N26" s="2"/>
      <c r="O26" s="2"/>
      <c r="P26" s="2"/>
      <c r="Q26" s="2"/>
      <c r="R26" s="2"/>
    </row>
    <row r="27" spans="1:18" x14ac:dyDescent="0.2">
      <c r="A27" s="473" t="s">
        <v>158</v>
      </c>
      <c r="B27" s="473"/>
      <c r="C27" s="473"/>
      <c r="D27" s="473"/>
      <c r="E27" s="473"/>
      <c r="F27" s="473"/>
      <c r="G27" s="473"/>
      <c r="H27" s="473"/>
      <c r="I27" s="473"/>
      <c r="J27" s="2"/>
      <c r="K27" s="2"/>
      <c r="L27" s="2"/>
      <c r="M27" s="2"/>
      <c r="N27" s="2"/>
      <c r="O27" s="2"/>
      <c r="P27" s="2"/>
      <c r="Q27" s="2"/>
      <c r="R27" s="2"/>
    </row>
  </sheetData>
  <mergeCells count="16">
    <mergeCell ref="A27:I27"/>
    <mergeCell ref="A1:R1"/>
    <mergeCell ref="A2:R2"/>
    <mergeCell ref="A3:R3"/>
    <mergeCell ref="A4:R4"/>
    <mergeCell ref="A24:R24"/>
    <mergeCell ref="A25:R25"/>
    <mergeCell ref="A6:R6"/>
    <mergeCell ref="A7:R7"/>
    <mergeCell ref="A9:A11"/>
    <mergeCell ref="B9:R9"/>
    <mergeCell ref="B10:B11"/>
    <mergeCell ref="C10:F10"/>
    <mergeCell ref="G10:J10"/>
    <mergeCell ref="K10:N10"/>
    <mergeCell ref="O10:R10"/>
  </mergeCells>
  <phoneticPr fontId="30" type="noConversion"/>
  <printOptions horizontalCentered="1"/>
  <pageMargins left="0" right="0" top="0.75" bottom="0.5" header="0.25" footer="0.25"/>
  <pageSetup paperSize="5" scale="83" fitToHeight="0" orientation="landscape" r:id="rId1"/>
  <headerFooter>
    <oddHeader>&amp;R&amp;K000000Tabla 3</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workbookViewId="0">
      <selection sqref="A1:P1"/>
    </sheetView>
  </sheetViews>
  <sheetFormatPr defaultColWidth="9.140625" defaultRowHeight="12" x14ac:dyDescent="0.2"/>
  <cols>
    <col min="1" max="1" width="26.28515625" style="91" bestFit="1" customWidth="1"/>
    <col min="2" max="2" width="6.42578125" style="91" bestFit="1" customWidth="1"/>
    <col min="3" max="3" width="8.85546875" style="91" bestFit="1" customWidth="1"/>
    <col min="4" max="4" width="7.7109375" style="91" bestFit="1" customWidth="1"/>
    <col min="5" max="5" width="8" style="91" bestFit="1" customWidth="1"/>
    <col min="6" max="7" width="9.42578125" style="91" bestFit="1" customWidth="1"/>
    <col min="8" max="8" width="7.28515625" style="91" bestFit="1" customWidth="1"/>
    <col min="9" max="9" width="7.85546875" style="91" bestFit="1" customWidth="1"/>
    <col min="10" max="11" width="8.28515625" style="91" bestFit="1" customWidth="1"/>
    <col min="12" max="12" width="8.85546875" style="91" bestFit="1" customWidth="1"/>
    <col min="13" max="13" width="5.140625" style="91" bestFit="1" customWidth="1"/>
    <col min="14" max="14" width="15.28515625" style="91" bestFit="1" customWidth="1"/>
    <col min="15" max="15" width="7.85546875" style="91" bestFit="1" customWidth="1"/>
    <col min="16" max="16" width="5.42578125" style="91" bestFit="1" customWidth="1"/>
    <col min="17" max="16384" width="9.140625" style="65"/>
  </cols>
  <sheetData>
    <row r="1" spans="1:16" ht="15" x14ac:dyDescent="0.2">
      <c r="A1" s="441" t="s">
        <v>0</v>
      </c>
      <c r="B1" s="441"/>
      <c r="C1" s="441"/>
      <c r="D1" s="441"/>
      <c r="E1" s="441"/>
      <c r="F1" s="441"/>
      <c r="G1" s="441"/>
      <c r="H1" s="441"/>
      <c r="I1" s="441"/>
      <c r="J1" s="441"/>
      <c r="K1" s="441"/>
      <c r="L1" s="441"/>
      <c r="M1" s="441"/>
      <c r="N1" s="441"/>
      <c r="O1" s="441"/>
      <c r="P1" s="441"/>
    </row>
    <row r="2" spans="1:16" ht="15" x14ac:dyDescent="0.2">
      <c r="A2" s="441" t="s">
        <v>1</v>
      </c>
      <c r="B2" s="441"/>
      <c r="C2" s="441"/>
      <c r="D2" s="441"/>
      <c r="E2" s="441"/>
      <c r="F2" s="441"/>
      <c r="G2" s="441"/>
      <c r="H2" s="441"/>
      <c r="I2" s="441"/>
      <c r="J2" s="441"/>
      <c r="K2" s="441"/>
      <c r="L2" s="441"/>
      <c r="M2" s="441"/>
      <c r="N2" s="441"/>
      <c r="O2" s="441"/>
      <c r="P2" s="441"/>
    </row>
    <row r="3" spans="1:16" ht="15" x14ac:dyDescent="0.2">
      <c r="A3" s="441" t="s">
        <v>2</v>
      </c>
      <c r="B3" s="441"/>
      <c r="C3" s="441"/>
      <c r="D3" s="441"/>
      <c r="E3" s="441"/>
      <c r="F3" s="441"/>
      <c r="G3" s="441"/>
      <c r="H3" s="441"/>
      <c r="I3" s="441"/>
      <c r="J3" s="441"/>
      <c r="K3" s="441"/>
      <c r="L3" s="441"/>
      <c r="M3" s="441"/>
      <c r="N3" s="441"/>
      <c r="O3" s="441"/>
      <c r="P3" s="441"/>
    </row>
    <row r="4" spans="1:16" ht="15" x14ac:dyDescent="0.2">
      <c r="A4" s="441" t="s">
        <v>3</v>
      </c>
      <c r="B4" s="441"/>
      <c r="C4" s="441"/>
      <c r="D4" s="441"/>
      <c r="E4" s="441"/>
      <c r="F4" s="441"/>
      <c r="G4" s="441"/>
      <c r="H4" s="441"/>
      <c r="I4" s="441"/>
      <c r="J4" s="441"/>
      <c r="K4" s="441"/>
      <c r="L4" s="441"/>
      <c r="M4" s="441"/>
      <c r="N4" s="441"/>
      <c r="O4" s="441"/>
      <c r="P4" s="441"/>
    </row>
    <row r="5" spans="1:16" ht="14.25" x14ac:dyDescent="0.2">
      <c r="A5" s="67"/>
      <c r="B5" s="67"/>
      <c r="C5" s="67"/>
      <c r="D5" s="67"/>
      <c r="E5" s="67"/>
      <c r="F5" s="67"/>
      <c r="G5" s="67"/>
      <c r="H5" s="67"/>
      <c r="I5" s="67"/>
      <c r="J5" s="67"/>
      <c r="K5" s="67"/>
      <c r="L5" s="67"/>
      <c r="M5" s="67"/>
      <c r="N5" s="67"/>
      <c r="O5" s="67"/>
      <c r="P5" s="67"/>
    </row>
    <row r="6" spans="1:16" ht="15" x14ac:dyDescent="0.2">
      <c r="A6" s="442" t="s">
        <v>63</v>
      </c>
      <c r="B6" s="442"/>
      <c r="C6" s="442"/>
      <c r="D6" s="442"/>
      <c r="E6" s="442"/>
      <c r="F6" s="442"/>
      <c r="G6" s="442"/>
      <c r="H6" s="442"/>
      <c r="I6" s="442"/>
      <c r="J6" s="442"/>
      <c r="K6" s="442"/>
      <c r="L6" s="442"/>
      <c r="M6" s="442"/>
      <c r="N6" s="442"/>
      <c r="O6" s="442"/>
      <c r="P6" s="442"/>
    </row>
    <row r="7" spans="1:16" ht="12.75" x14ac:dyDescent="0.2">
      <c r="A7" s="443" t="s">
        <v>5</v>
      </c>
      <c r="B7" s="443"/>
      <c r="C7" s="443"/>
      <c r="D7" s="443"/>
      <c r="E7" s="443"/>
      <c r="F7" s="443"/>
      <c r="G7" s="443"/>
      <c r="H7" s="443"/>
      <c r="I7" s="443"/>
      <c r="J7" s="443"/>
      <c r="K7" s="443"/>
      <c r="L7" s="443"/>
      <c r="M7" s="443"/>
      <c r="N7" s="443"/>
      <c r="O7" s="443"/>
      <c r="P7" s="443"/>
    </row>
    <row r="8" spans="1:16" ht="12.75" thickBot="1" x14ac:dyDescent="0.25">
      <c r="A8" s="89"/>
      <c r="B8" s="89"/>
      <c r="C8" s="89"/>
      <c r="D8" s="89"/>
      <c r="E8" s="89"/>
      <c r="F8" s="89"/>
      <c r="G8" s="89"/>
      <c r="H8" s="89"/>
      <c r="I8" s="89"/>
      <c r="J8" s="89"/>
      <c r="K8" s="89"/>
      <c r="L8" s="89"/>
      <c r="M8" s="89"/>
      <c r="N8" s="89"/>
      <c r="O8" s="89"/>
      <c r="P8" s="95"/>
    </row>
    <row r="9" spans="1:16" ht="12.75" thickBot="1" x14ac:dyDescent="0.25">
      <c r="A9" s="478" t="s">
        <v>6</v>
      </c>
      <c r="B9" s="489" t="s">
        <v>184</v>
      </c>
      <c r="C9" s="447"/>
      <c r="D9" s="447"/>
      <c r="E9" s="447"/>
      <c r="F9" s="447"/>
      <c r="G9" s="447"/>
      <c r="H9" s="447"/>
      <c r="I9" s="447"/>
      <c r="J9" s="447"/>
      <c r="K9" s="447"/>
      <c r="L9" s="447"/>
      <c r="M9" s="447"/>
      <c r="N9" s="447"/>
      <c r="O9" s="447"/>
      <c r="P9" s="448"/>
    </row>
    <row r="10" spans="1:16" ht="36.75" thickBot="1" x14ac:dyDescent="0.25">
      <c r="A10" s="480"/>
      <c r="B10" s="138" t="s">
        <v>36</v>
      </c>
      <c r="C10" s="213" t="s">
        <v>185</v>
      </c>
      <c r="D10" s="214" t="s">
        <v>64</v>
      </c>
      <c r="E10" s="215" t="s">
        <v>65</v>
      </c>
      <c r="F10" s="215" t="s">
        <v>66</v>
      </c>
      <c r="G10" s="215" t="s">
        <v>67</v>
      </c>
      <c r="H10" s="215" t="s">
        <v>68</v>
      </c>
      <c r="I10" s="215" t="s">
        <v>69</v>
      </c>
      <c r="J10" s="215" t="s">
        <v>70</v>
      </c>
      <c r="K10" s="215" t="s">
        <v>71</v>
      </c>
      <c r="L10" s="215" t="s">
        <v>72</v>
      </c>
      <c r="M10" s="215" t="s">
        <v>73</v>
      </c>
      <c r="N10" s="215" t="s">
        <v>74</v>
      </c>
      <c r="O10" s="215" t="s">
        <v>75</v>
      </c>
      <c r="P10" s="216" t="s">
        <v>76</v>
      </c>
    </row>
    <row r="11" spans="1:16" x14ac:dyDescent="0.2">
      <c r="A11" s="209" t="s">
        <v>21</v>
      </c>
      <c r="B11" s="210">
        <f t="shared" ref="B11:B21" si="0">SUM(C11:P11)</f>
        <v>18966</v>
      </c>
      <c r="C11" s="118">
        <v>140</v>
      </c>
      <c r="D11" s="119">
        <v>0</v>
      </c>
      <c r="E11" s="119" t="s">
        <v>78</v>
      </c>
      <c r="F11" s="119">
        <v>14968</v>
      </c>
      <c r="G11" s="119">
        <v>46</v>
      </c>
      <c r="H11" s="119">
        <v>2000</v>
      </c>
      <c r="I11" s="119">
        <v>7</v>
      </c>
      <c r="J11" s="119">
        <v>819</v>
      </c>
      <c r="K11" s="119">
        <v>0</v>
      </c>
      <c r="L11" s="119">
        <v>738</v>
      </c>
      <c r="M11" s="119" t="s">
        <v>78</v>
      </c>
      <c r="N11" s="119">
        <v>236</v>
      </c>
      <c r="O11" s="119"/>
      <c r="P11" s="75">
        <v>12</v>
      </c>
    </row>
    <row r="12" spans="1:16" x14ac:dyDescent="0.2">
      <c r="A12" s="145" t="s">
        <v>168</v>
      </c>
      <c r="B12" s="211">
        <f t="shared" si="0"/>
        <v>13828</v>
      </c>
      <c r="C12" s="107">
        <v>0</v>
      </c>
      <c r="D12" s="105"/>
      <c r="E12" s="105" t="s">
        <v>78</v>
      </c>
      <c r="F12" s="105">
        <v>12661</v>
      </c>
      <c r="G12" s="105">
        <v>0</v>
      </c>
      <c r="H12" s="105">
        <v>925</v>
      </c>
      <c r="I12" s="105">
        <v>0</v>
      </c>
      <c r="J12" s="105">
        <v>169</v>
      </c>
      <c r="K12" s="105">
        <v>0</v>
      </c>
      <c r="L12" s="105">
        <v>0</v>
      </c>
      <c r="M12" s="105">
        <v>73</v>
      </c>
      <c r="N12" s="105" t="s">
        <v>77</v>
      </c>
      <c r="O12" s="105" t="s">
        <v>77</v>
      </c>
      <c r="P12" s="120" t="s">
        <v>77</v>
      </c>
    </row>
    <row r="13" spans="1:16" x14ac:dyDescent="0.2">
      <c r="A13" s="145" t="s">
        <v>83</v>
      </c>
      <c r="B13" s="211">
        <f t="shared" si="0"/>
        <v>2381</v>
      </c>
      <c r="C13" s="107" t="s">
        <v>79</v>
      </c>
      <c r="D13" s="105"/>
      <c r="E13" s="105">
        <v>74</v>
      </c>
      <c r="F13" s="105">
        <v>461</v>
      </c>
      <c r="G13" s="105">
        <v>41</v>
      </c>
      <c r="H13" s="105">
        <v>837</v>
      </c>
      <c r="I13" s="105">
        <v>36</v>
      </c>
      <c r="J13" s="105">
        <v>101</v>
      </c>
      <c r="K13" s="105">
        <v>789</v>
      </c>
      <c r="L13" s="105">
        <v>42</v>
      </c>
      <c r="M13" s="105"/>
      <c r="N13" s="105" t="s">
        <v>77</v>
      </c>
      <c r="O13" s="105" t="s">
        <v>77</v>
      </c>
      <c r="P13" s="120" t="s">
        <v>77</v>
      </c>
    </row>
    <row r="14" spans="1:16" x14ac:dyDescent="0.2">
      <c r="A14" s="145" t="s">
        <v>23</v>
      </c>
      <c r="B14" s="211">
        <f t="shared" si="0"/>
        <v>3830</v>
      </c>
      <c r="C14" s="107">
        <v>13</v>
      </c>
      <c r="D14" s="105">
        <v>0</v>
      </c>
      <c r="E14" s="105">
        <v>29</v>
      </c>
      <c r="F14" s="105">
        <v>3741</v>
      </c>
      <c r="G14" s="242"/>
      <c r="H14" s="242"/>
      <c r="I14" s="242"/>
      <c r="J14" s="242"/>
      <c r="K14" s="242"/>
      <c r="L14" s="242"/>
      <c r="M14" s="105"/>
      <c r="N14" s="105">
        <v>47</v>
      </c>
      <c r="O14" s="105" t="s">
        <v>77</v>
      </c>
      <c r="P14" s="120" t="s">
        <v>77</v>
      </c>
    </row>
    <row r="15" spans="1:16" x14ac:dyDescent="0.2">
      <c r="A15" s="145" t="s">
        <v>24</v>
      </c>
      <c r="B15" s="211">
        <f t="shared" si="0"/>
        <v>4676</v>
      </c>
      <c r="C15" s="107">
        <v>144</v>
      </c>
      <c r="D15" s="105">
        <v>22</v>
      </c>
      <c r="E15" s="105">
        <v>449</v>
      </c>
      <c r="F15" s="105">
        <v>3895</v>
      </c>
      <c r="G15" s="242"/>
      <c r="H15" s="242"/>
      <c r="I15" s="242"/>
      <c r="J15" s="242"/>
      <c r="K15" s="242"/>
      <c r="L15" s="242"/>
      <c r="M15" s="105">
        <v>1</v>
      </c>
      <c r="N15" s="105">
        <v>32</v>
      </c>
      <c r="O15" s="105" t="s">
        <v>77</v>
      </c>
      <c r="P15" s="120">
        <v>133</v>
      </c>
    </row>
    <row r="16" spans="1:16" x14ac:dyDescent="0.2">
      <c r="A16" s="145" t="s">
        <v>25</v>
      </c>
      <c r="B16" s="211">
        <f t="shared" si="0"/>
        <v>3076</v>
      </c>
      <c r="C16" s="107">
        <v>411</v>
      </c>
      <c r="D16" s="105">
        <v>11</v>
      </c>
      <c r="E16" s="105">
        <v>123</v>
      </c>
      <c r="F16" s="105">
        <v>2452</v>
      </c>
      <c r="G16" s="242"/>
      <c r="H16" s="242"/>
      <c r="I16" s="242"/>
      <c r="J16" s="242"/>
      <c r="K16" s="242"/>
      <c r="L16" s="242"/>
      <c r="M16" s="105">
        <v>79</v>
      </c>
      <c r="N16" s="105" t="s">
        <v>77</v>
      </c>
      <c r="O16" s="105" t="s">
        <v>77</v>
      </c>
      <c r="P16" s="120" t="s">
        <v>77</v>
      </c>
    </row>
    <row r="17" spans="1:16" x14ac:dyDescent="0.2">
      <c r="A17" s="145" t="s">
        <v>26</v>
      </c>
      <c r="B17" s="211">
        <f t="shared" si="0"/>
        <v>4352</v>
      </c>
      <c r="C17" s="107">
        <v>241</v>
      </c>
      <c r="D17" s="105">
        <v>18</v>
      </c>
      <c r="E17" s="105">
        <v>323</v>
      </c>
      <c r="F17" s="105">
        <v>3695</v>
      </c>
      <c r="G17" s="242"/>
      <c r="H17" s="242"/>
      <c r="I17" s="242"/>
      <c r="J17" s="242"/>
      <c r="K17" s="242"/>
      <c r="L17" s="242"/>
      <c r="M17" s="105" t="s">
        <v>77</v>
      </c>
      <c r="N17" s="105">
        <v>75</v>
      </c>
      <c r="O17" s="105" t="s">
        <v>77</v>
      </c>
      <c r="P17" s="120" t="s">
        <v>77</v>
      </c>
    </row>
    <row r="18" spans="1:16" x14ac:dyDescent="0.2">
      <c r="A18" s="145" t="s">
        <v>27</v>
      </c>
      <c r="B18" s="211">
        <f t="shared" si="0"/>
        <v>5184</v>
      </c>
      <c r="C18" s="107">
        <v>673</v>
      </c>
      <c r="D18" s="105" t="s">
        <v>77</v>
      </c>
      <c r="E18" s="105">
        <v>371</v>
      </c>
      <c r="F18" s="105">
        <v>4031</v>
      </c>
      <c r="G18" s="242"/>
      <c r="H18" s="242"/>
      <c r="I18" s="242"/>
      <c r="J18" s="242"/>
      <c r="K18" s="242"/>
      <c r="L18" s="242"/>
      <c r="M18" s="105" t="s">
        <v>77</v>
      </c>
      <c r="N18" s="105">
        <v>109</v>
      </c>
      <c r="O18" s="105" t="s">
        <v>77</v>
      </c>
      <c r="P18" s="120"/>
    </row>
    <row r="19" spans="1:16" x14ac:dyDescent="0.2">
      <c r="A19" s="145" t="s">
        <v>28</v>
      </c>
      <c r="B19" s="211">
        <f t="shared" si="0"/>
        <v>4321</v>
      </c>
      <c r="C19" s="107">
        <v>618</v>
      </c>
      <c r="D19" s="105">
        <v>42</v>
      </c>
      <c r="E19" s="105">
        <v>970</v>
      </c>
      <c r="F19" s="105">
        <v>2662</v>
      </c>
      <c r="G19" s="242"/>
      <c r="H19" s="242"/>
      <c r="I19" s="242"/>
      <c r="J19" s="242"/>
      <c r="K19" s="242"/>
      <c r="L19" s="242"/>
      <c r="M19" s="105">
        <v>29</v>
      </c>
      <c r="N19" s="105" t="s">
        <v>77</v>
      </c>
      <c r="O19" s="105" t="s">
        <v>77</v>
      </c>
      <c r="P19" s="120" t="s">
        <v>77</v>
      </c>
    </row>
    <row r="20" spans="1:16" x14ac:dyDescent="0.2">
      <c r="A20" s="145" t="s">
        <v>29</v>
      </c>
      <c r="B20" s="211">
        <f t="shared" si="0"/>
        <v>3438</v>
      </c>
      <c r="C20" s="107">
        <v>303</v>
      </c>
      <c r="D20" s="105">
        <v>64</v>
      </c>
      <c r="E20" s="105">
        <v>414</v>
      </c>
      <c r="F20" s="105">
        <v>2422</v>
      </c>
      <c r="G20" s="242"/>
      <c r="H20" s="242"/>
      <c r="I20" s="242"/>
      <c r="J20" s="242"/>
      <c r="K20" s="242"/>
      <c r="L20" s="242"/>
      <c r="M20" s="105" t="s">
        <v>77</v>
      </c>
      <c r="N20" s="105">
        <v>148</v>
      </c>
      <c r="O20" s="105" t="s">
        <v>77</v>
      </c>
      <c r="P20" s="120">
        <v>87</v>
      </c>
    </row>
    <row r="21" spans="1:16" ht="12.75" thickBot="1" x14ac:dyDescent="0.25">
      <c r="A21" s="188" t="s">
        <v>30</v>
      </c>
      <c r="B21" s="212">
        <f t="shared" si="0"/>
        <v>1623</v>
      </c>
      <c r="C21" s="107">
        <v>154</v>
      </c>
      <c r="D21" s="105" t="s">
        <v>77</v>
      </c>
      <c r="E21" s="105">
        <v>835</v>
      </c>
      <c r="F21" s="105">
        <v>555</v>
      </c>
      <c r="G21" s="243"/>
      <c r="H21" s="243"/>
      <c r="I21" s="243"/>
      <c r="J21" s="243"/>
      <c r="K21" s="243"/>
      <c r="L21" s="243"/>
      <c r="M21" s="105" t="s">
        <v>77</v>
      </c>
      <c r="N21" s="105">
        <v>79</v>
      </c>
      <c r="O21" s="105" t="s">
        <v>77</v>
      </c>
      <c r="P21" s="120" t="s">
        <v>77</v>
      </c>
    </row>
    <row r="22" spans="1:16" ht="13.5" thickBot="1" x14ac:dyDescent="0.25">
      <c r="A22" s="81" t="s">
        <v>36</v>
      </c>
      <c r="B22" s="219">
        <f t="shared" ref="B22" si="1">SUM(B11:B21)</f>
        <v>65675</v>
      </c>
      <c r="C22" s="220">
        <f t="shared" ref="C22" si="2">SUM(C11:C21)</f>
        <v>2697</v>
      </c>
      <c r="D22" s="217">
        <f t="shared" ref="D22" si="3">SUM(D11:D21)</f>
        <v>157</v>
      </c>
      <c r="E22" s="217">
        <f t="shared" ref="E22" si="4">SUM(E11:E21)</f>
        <v>3588</v>
      </c>
      <c r="F22" s="217">
        <f t="shared" ref="F22" si="5">SUM(F11:F21)</f>
        <v>51543</v>
      </c>
      <c r="G22" s="217">
        <f t="shared" ref="G22" si="6">SUM(G11:G21)</f>
        <v>87</v>
      </c>
      <c r="H22" s="217">
        <f t="shared" ref="H22" si="7">SUM(H11:H21)</f>
        <v>3762</v>
      </c>
      <c r="I22" s="217">
        <f t="shared" ref="I22" si="8">SUM(I11:I21)</f>
        <v>43</v>
      </c>
      <c r="J22" s="217">
        <f t="shared" ref="J22" si="9">SUM(J11:J21)</f>
        <v>1089</v>
      </c>
      <c r="K22" s="217">
        <f t="shared" ref="K22" si="10">SUM(K11:K21)</f>
        <v>789</v>
      </c>
      <c r="L22" s="217">
        <f t="shared" ref="L22" si="11">SUM(L11:L21)</f>
        <v>780</v>
      </c>
      <c r="M22" s="217">
        <f t="shared" ref="M22" si="12">SUM(M11:M21)</f>
        <v>182</v>
      </c>
      <c r="N22" s="217">
        <f t="shared" ref="N22" si="13">SUM(N11:N21)</f>
        <v>726</v>
      </c>
      <c r="O22" s="217">
        <f t="shared" ref="O22" si="14">SUM(O11:O21)</f>
        <v>0</v>
      </c>
      <c r="P22" s="218">
        <f t="shared" ref="P22" si="15">SUM(P11:P21)</f>
        <v>232</v>
      </c>
    </row>
    <row r="23" spans="1:16" x14ac:dyDescent="0.2">
      <c r="A23" s="472" t="s">
        <v>45</v>
      </c>
      <c r="B23" s="472"/>
      <c r="C23" s="472"/>
      <c r="D23" s="472"/>
      <c r="E23" s="472"/>
      <c r="F23" s="472"/>
      <c r="G23" s="472"/>
      <c r="H23" s="472"/>
      <c r="I23" s="472"/>
      <c r="J23" s="472"/>
      <c r="K23" s="472"/>
      <c r="L23" s="472"/>
      <c r="M23" s="472"/>
      <c r="N23" s="472"/>
      <c r="O23" s="472"/>
      <c r="P23" s="472"/>
    </row>
    <row r="24" spans="1:16" x14ac:dyDescent="0.2">
      <c r="A24" s="463" t="s">
        <v>80</v>
      </c>
      <c r="B24" s="463"/>
      <c r="C24" s="463"/>
      <c r="D24" s="463"/>
      <c r="E24" s="463"/>
      <c r="F24" s="463"/>
      <c r="G24" s="463"/>
      <c r="H24" s="463"/>
      <c r="I24" s="463"/>
      <c r="J24" s="463"/>
      <c r="K24" s="463"/>
      <c r="L24" s="463"/>
      <c r="M24" s="463"/>
      <c r="N24" s="463"/>
      <c r="O24" s="463"/>
      <c r="P24" s="463"/>
    </row>
    <row r="25" spans="1:16" x14ac:dyDescent="0.2">
      <c r="A25" s="91" t="s">
        <v>152</v>
      </c>
      <c r="B25" s="65"/>
      <c r="C25" s="65"/>
      <c r="D25" s="65"/>
      <c r="E25" s="65"/>
      <c r="F25" s="65"/>
      <c r="G25" s="65"/>
      <c r="H25" s="65"/>
      <c r="I25" s="65"/>
      <c r="J25" s="65"/>
      <c r="K25" s="65"/>
      <c r="L25" s="65"/>
      <c r="M25" s="65"/>
      <c r="N25" s="65"/>
      <c r="O25" s="65"/>
      <c r="P25" s="65"/>
    </row>
    <row r="26" spans="1:16" x14ac:dyDescent="0.2">
      <c r="A26" s="488" t="s">
        <v>155</v>
      </c>
      <c r="B26" s="488"/>
      <c r="C26" s="488"/>
      <c r="D26" s="488"/>
      <c r="E26" s="488"/>
      <c r="F26" s="488"/>
      <c r="G26" s="488"/>
      <c r="H26" s="488"/>
      <c r="I26" s="488"/>
      <c r="J26" s="488"/>
      <c r="K26" s="488"/>
      <c r="L26" s="488"/>
      <c r="M26" s="488"/>
      <c r="N26" s="488"/>
      <c r="O26" s="488"/>
      <c r="P26" s="488"/>
    </row>
    <row r="27" spans="1:16" x14ac:dyDescent="0.2">
      <c r="A27" s="487" t="s">
        <v>157</v>
      </c>
      <c r="B27" s="487"/>
      <c r="C27" s="487"/>
      <c r="D27" s="487"/>
      <c r="E27" s="487"/>
      <c r="F27" s="487"/>
      <c r="G27" s="487"/>
      <c r="H27" s="487"/>
      <c r="I27" s="487"/>
      <c r="J27" s="487"/>
      <c r="K27" s="487"/>
      <c r="L27" s="487"/>
      <c r="M27" s="487"/>
      <c r="N27" s="487"/>
      <c r="O27" s="487"/>
      <c r="P27" s="487"/>
    </row>
    <row r="28" spans="1:16" x14ac:dyDescent="0.2">
      <c r="A28" s="190"/>
      <c r="B28" s="190"/>
      <c r="C28" s="190"/>
      <c r="D28" s="190"/>
      <c r="E28" s="190"/>
      <c r="F28" s="190"/>
      <c r="G28" s="190"/>
      <c r="H28" s="190"/>
      <c r="I28" s="190"/>
      <c r="J28" s="190"/>
      <c r="K28" s="190"/>
      <c r="L28" s="190"/>
      <c r="M28" s="190"/>
      <c r="N28" s="190"/>
      <c r="O28" s="190"/>
      <c r="P28" s="190"/>
    </row>
  </sheetData>
  <mergeCells count="12">
    <mergeCell ref="A27:P27"/>
    <mergeCell ref="A26:P26"/>
    <mergeCell ref="A7:P7"/>
    <mergeCell ref="A9:A10"/>
    <mergeCell ref="B9:P9"/>
    <mergeCell ref="A23:P23"/>
    <mergeCell ref="A24:P24"/>
    <mergeCell ref="A1:P1"/>
    <mergeCell ref="A2:P2"/>
    <mergeCell ref="A3:P3"/>
    <mergeCell ref="A4:P4"/>
    <mergeCell ref="A6:P6"/>
  </mergeCells>
  <printOptions horizontalCentered="1"/>
  <pageMargins left="0" right="0" top="0.75" bottom="0.5" header="0.25" footer="0.25"/>
  <pageSetup paperSize="5" scale="90" orientation="landscape" r:id="rId1"/>
  <headerFooter>
    <oddHeader>&amp;RTabla 4</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C1" workbookViewId="0">
      <selection sqref="A1:I1"/>
    </sheetView>
  </sheetViews>
  <sheetFormatPr defaultColWidth="9.140625" defaultRowHeight="12" x14ac:dyDescent="0.2"/>
  <cols>
    <col min="1" max="1" width="38.28515625" style="206" bestFit="1" customWidth="1"/>
    <col min="2" max="2" width="9.42578125" style="206" bestFit="1" customWidth="1"/>
    <col min="3" max="3" width="11.42578125" style="206" bestFit="1" customWidth="1"/>
    <col min="4" max="4" width="12" style="206" bestFit="1" customWidth="1"/>
    <col min="5" max="5" width="15.140625" style="206" bestFit="1" customWidth="1"/>
    <col min="6" max="6" width="11.42578125" style="206" bestFit="1" customWidth="1"/>
    <col min="7" max="7" width="8.28515625" style="206" bestFit="1" customWidth="1"/>
    <col min="8" max="8" width="11.42578125" style="206" bestFit="1" customWidth="1"/>
    <col min="9" max="9" width="12" style="206" bestFit="1" customWidth="1"/>
    <col min="10" max="16384" width="9.140625" style="65"/>
  </cols>
  <sheetData>
    <row r="1" spans="1:9" ht="15" x14ac:dyDescent="0.2">
      <c r="A1" s="441" t="s">
        <v>0</v>
      </c>
      <c r="B1" s="441"/>
      <c r="C1" s="441"/>
      <c r="D1" s="441"/>
      <c r="E1" s="441"/>
      <c r="F1" s="441"/>
      <c r="G1" s="441"/>
      <c r="H1" s="441"/>
      <c r="I1" s="441"/>
    </row>
    <row r="2" spans="1:9" ht="15" x14ac:dyDescent="0.2">
      <c r="A2" s="441" t="s">
        <v>1</v>
      </c>
      <c r="B2" s="441"/>
      <c r="C2" s="441"/>
      <c r="D2" s="441"/>
      <c r="E2" s="441"/>
      <c r="F2" s="441"/>
      <c r="G2" s="441"/>
      <c r="H2" s="441"/>
      <c r="I2" s="441"/>
    </row>
    <row r="3" spans="1:9" ht="15" x14ac:dyDescent="0.2">
      <c r="A3" s="441" t="s">
        <v>2</v>
      </c>
      <c r="B3" s="441"/>
      <c r="C3" s="441"/>
      <c r="D3" s="441"/>
      <c r="E3" s="441"/>
      <c r="F3" s="441"/>
      <c r="G3" s="441"/>
      <c r="H3" s="441"/>
      <c r="I3" s="441"/>
    </row>
    <row r="4" spans="1:9" ht="15" x14ac:dyDescent="0.2">
      <c r="A4" s="441" t="s">
        <v>3</v>
      </c>
      <c r="B4" s="441"/>
      <c r="C4" s="441"/>
      <c r="D4" s="441"/>
      <c r="E4" s="441"/>
      <c r="F4" s="441"/>
      <c r="G4" s="441"/>
      <c r="H4" s="441"/>
      <c r="I4" s="441"/>
    </row>
    <row r="5" spans="1:9" ht="14.25" x14ac:dyDescent="0.2">
      <c r="A5" s="67"/>
      <c r="B5" s="67"/>
      <c r="C5" s="67"/>
      <c r="D5" s="67"/>
      <c r="E5" s="67"/>
      <c r="F5" s="67"/>
      <c r="G5" s="67"/>
      <c r="H5" s="67"/>
      <c r="I5" s="67"/>
    </row>
    <row r="6" spans="1:9" ht="15" x14ac:dyDescent="0.2">
      <c r="A6" s="442" t="s">
        <v>81</v>
      </c>
      <c r="B6" s="442"/>
      <c r="C6" s="442"/>
      <c r="D6" s="442"/>
      <c r="E6" s="442"/>
      <c r="F6" s="442"/>
      <c r="G6" s="442"/>
      <c r="H6" s="442"/>
      <c r="I6" s="442"/>
    </row>
    <row r="7" spans="1:9" ht="12.75" x14ac:dyDescent="0.2">
      <c r="A7" s="443" t="s">
        <v>5</v>
      </c>
      <c r="B7" s="443"/>
      <c r="C7" s="443"/>
      <c r="D7" s="443"/>
      <c r="E7" s="443"/>
      <c r="F7" s="443"/>
      <c r="G7" s="443"/>
      <c r="H7" s="443"/>
      <c r="I7" s="443"/>
    </row>
    <row r="8" spans="1:9" ht="12.75" thickBot="1" x14ac:dyDescent="0.25">
      <c r="A8" s="191"/>
      <c r="B8" s="191"/>
      <c r="C8" s="191"/>
      <c r="D8" s="191"/>
      <c r="E8" s="191"/>
      <c r="F8" s="191"/>
      <c r="G8" s="191"/>
      <c r="H8" s="191"/>
      <c r="I8" s="191"/>
    </row>
    <row r="9" spans="1:9" ht="12.75" thickBot="1" x14ac:dyDescent="0.25">
      <c r="A9" s="468" t="s">
        <v>6</v>
      </c>
      <c r="B9" s="454" t="s">
        <v>82</v>
      </c>
      <c r="C9" s="456"/>
      <c r="D9" s="456"/>
      <c r="E9" s="456"/>
      <c r="F9" s="455"/>
      <c r="G9" s="492" t="s">
        <v>32</v>
      </c>
      <c r="H9" s="452"/>
      <c r="I9" s="453"/>
    </row>
    <row r="10" spans="1:9" ht="12.75" thickBot="1" x14ac:dyDescent="0.25">
      <c r="A10" s="491"/>
      <c r="B10" s="160" t="s">
        <v>36</v>
      </c>
      <c r="C10" s="204" t="s">
        <v>37</v>
      </c>
      <c r="D10" s="205" t="s">
        <v>38</v>
      </c>
      <c r="E10" s="205" t="s">
        <v>12</v>
      </c>
      <c r="F10" s="207" t="s">
        <v>13</v>
      </c>
      <c r="G10" s="160" t="s">
        <v>36</v>
      </c>
      <c r="H10" s="204" t="s">
        <v>37</v>
      </c>
      <c r="I10" s="207" t="s">
        <v>38</v>
      </c>
    </row>
    <row r="11" spans="1:9" x14ac:dyDescent="0.2">
      <c r="A11" s="140" t="s">
        <v>21</v>
      </c>
      <c r="B11" s="192">
        <f t="shared" ref="B11:B21" si="0">SUM(C11:D11)</f>
        <v>18966</v>
      </c>
      <c r="C11" s="142">
        <f>'Tabla1-Perfil'!F11</f>
        <v>12294</v>
      </c>
      <c r="D11" s="193">
        <f>'Tabla1-Perfil'!G11</f>
        <v>6672</v>
      </c>
      <c r="E11" s="193">
        <f>'Tabla1-Perfil'!I11</f>
        <v>15356</v>
      </c>
      <c r="F11" s="143">
        <f>'Tabla1-Perfil'!J11</f>
        <v>3610</v>
      </c>
      <c r="G11" s="192">
        <f t="shared" ref="G11:G21" si="1">SUM(H11:I11)</f>
        <v>2679</v>
      </c>
      <c r="H11" s="142">
        <f>'Tabla1-Perfil'!C27</f>
        <v>1841</v>
      </c>
      <c r="I11" s="143">
        <f>'Tabla1-Perfil'!D27</f>
        <v>838</v>
      </c>
    </row>
    <row r="12" spans="1:9" x14ac:dyDescent="0.2">
      <c r="A12" s="145" t="s">
        <v>168</v>
      </c>
      <c r="B12" s="146">
        <f t="shared" si="0"/>
        <v>13828</v>
      </c>
      <c r="C12" s="147">
        <f>'Tabla1-Perfil'!F12</f>
        <v>6695</v>
      </c>
      <c r="D12" s="171">
        <f>'Tabla1-Perfil'!G12</f>
        <v>7133</v>
      </c>
      <c r="E12" s="171">
        <f>'Tabla1-Perfil'!I12</f>
        <v>12734</v>
      </c>
      <c r="F12" s="148">
        <f>'Tabla1-Perfil'!J12</f>
        <v>1094</v>
      </c>
      <c r="G12" s="146">
        <f t="shared" si="1"/>
        <v>1814</v>
      </c>
      <c r="H12" s="147">
        <f>'Tabla1-Perfil'!C28</f>
        <v>879</v>
      </c>
      <c r="I12" s="148">
        <f>'Tabla1-Perfil'!D28</f>
        <v>935</v>
      </c>
    </row>
    <row r="13" spans="1:9" x14ac:dyDescent="0.2">
      <c r="A13" s="145" t="s">
        <v>83</v>
      </c>
      <c r="B13" s="146">
        <f t="shared" si="0"/>
        <v>2381</v>
      </c>
      <c r="C13" s="147">
        <f>'Tabla1-Perfil'!F13</f>
        <v>1777</v>
      </c>
      <c r="D13" s="171">
        <f>'Tabla1-Perfil'!G13</f>
        <v>604</v>
      </c>
      <c r="E13" s="171">
        <f>'Tabla1-Perfil'!I13</f>
        <v>535</v>
      </c>
      <c r="F13" s="148">
        <f>'Tabla1-Perfil'!J13</f>
        <v>1846</v>
      </c>
      <c r="G13" s="146">
        <f t="shared" si="1"/>
        <v>752</v>
      </c>
      <c r="H13" s="147">
        <f>'Tabla1-Perfil'!C29</f>
        <v>549</v>
      </c>
      <c r="I13" s="148">
        <f>'Tabla1-Perfil'!D29</f>
        <v>203</v>
      </c>
    </row>
    <row r="14" spans="1:9" x14ac:dyDescent="0.2">
      <c r="A14" s="145" t="s">
        <v>23</v>
      </c>
      <c r="B14" s="146">
        <f t="shared" si="0"/>
        <v>3830</v>
      </c>
      <c r="C14" s="147">
        <f>'Tabla1-Perfil'!F14</f>
        <v>2712</v>
      </c>
      <c r="D14" s="171">
        <f>'Tabla1-Perfil'!G14</f>
        <v>1118</v>
      </c>
      <c r="E14" s="171">
        <f>'Tabla1-Perfil'!I14</f>
        <v>3830</v>
      </c>
      <c r="F14" s="244"/>
      <c r="G14" s="146">
        <f t="shared" si="1"/>
        <v>497</v>
      </c>
      <c r="H14" s="147">
        <f>'Tabla1-Perfil'!C30</f>
        <v>365</v>
      </c>
      <c r="I14" s="148">
        <f>'Tabla1-Perfil'!D30</f>
        <v>132</v>
      </c>
    </row>
    <row r="15" spans="1:9" x14ac:dyDescent="0.2">
      <c r="A15" s="145" t="s">
        <v>24</v>
      </c>
      <c r="B15" s="146">
        <f t="shared" si="0"/>
        <v>4676</v>
      </c>
      <c r="C15" s="208">
        <f>'Tabla1-Perfil'!F15</f>
        <v>3135</v>
      </c>
      <c r="D15" s="171">
        <f>'Tabla1-Perfil'!G15</f>
        <v>1541</v>
      </c>
      <c r="E15" s="171">
        <f>'Tabla1-Perfil'!I15</f>
        <v>4676</v>
      </c>
      <c r="F15" s="244"/>
      <c r="G15" s="146">
        <f t="shared" si="1"/>
        <v>565</v>
      </c>
      <c r="H15" s="147">
        <f>'Tabla1-Perfil'!C31</f>
        <v>414</v>
      </c>
      <c r="I15" s="148">
        <f>'Tabla1-Perfil'!D31</f>
        <v>151</v>
      </c>
    </row>
    <row r="16" spans="1:9" x14ac:dyDescent="0.2">
      <c r="A16" s="145" t="s">
        <v>25</v>
      </c>
      <c r="B16" s="146">
        <f t="shared" si="0"/>
        <v>3076</v>
      </c>
      <c r="C16" s="147">
        <f>'Tabla1-Perfil'!F16</f>
        <v>1916</v>
      </c>
      <c r="D16" s="171">
        <f>'Tabla1-Perfil'!G16</f>
        <v>1160</v>
      </c>
      <c r="E16" s="171">
        <f>'Tabla1-Perfil'!I16</f>
        <v>3076</v>
      </c>
      <c r="F16" s="244"/>
      <c r="G16" s="146">
        <f t="shared" si="1"/>
        <v>317</v>
      </c>
      <c r="H16" s="147">
        <f>'Tabla1-Perfil'!C32</f>
        <v>222</v>
      </c>
      <c r="I16" s="148">
        <f>'Tabla1-Perfil'!D32</f>
        <v>95</v>
      </c>
    </row>
    <row r="17" spans="1:9" x14ac:dyDescent="0.2">
      <c r="A17" s="145" t="s">
        <v>26</v>
      </c>
      <c r="B17" s="146">
        <f t="shared" si="0"/>
        <v>4352</v>
      </c>
      <c r="C17" s="147">
        <f>'Tabla1-Perfil'!F17</f>
        <v>2784</v>
      </c>
      <c r="D17" s="171">
        <f>'Tabla1-Perfil'!G17</f>
        <v>1568</v>
      </c>
      <c r="E17" s="171">
        <f>'Tabla1-Perfil'!I17</f>
        <v>4352</v>
      </c>
      <c r="F17" s="244"/>
      <c r="G17" s="146">
        <f t="shared" si="1"/>
        <v>530</v>
      </c>
      <c r="H17" s="147">
        <f>'Tabla1-Perfil'!C33</f>
        <v>372</v>
      </c>
      <c r="I17" s="148">
        <f>'Tabla1-Perfil'!D33</f>
        <v>158</v>
      </c>
    </row>
    <row r="18" spans="1:9" x14ac:dyDescent="0.2">
      <c r="A18" s="145" t="s">
        <v>27</v>
      </c>
      <c r="B18" s="146">
        <f t="shared" si="0"/>
        <v>5184</v>
      </c>
      <c r="C18" s="147">
        <f>'Tabla1-Perfil'!F18</f>
        <v>2726</v>
      </c>
      <c r="D18" s="171">
        <f>'Tabla1-Perfil'!G18</f>
        <v>2458</v>
      </c>
      <c r="E18" s="171">
        <f>'Tabla1-Perfil'!I18</f>
        <v>5184</v>
      </c>
      <c r="F18" s="244"/>
      <c r="G18" s="146">
        <f t="shared" si="1"/>
        <v>454</v>
      </c>
      <c r="H18" s="147">
        <f>'Tabla1-Perfil'!C34</f>
        <v>259</v>
      </c>
      <c r="I18" s="148">
        <f>'Tabla1-Perfil'!D34</f>
        <v>195</v>
      </c>
    </row>
    <row r="19" spans="1:9" x14ac:dyDescent="0.2">
      <c r="A19" s="145" t="s">
        <v>28</v>
      </c>
      <c r="B19" s="146">
        <f t="shared" si="0"/>
        <v>4321</v>
      </c>
      <c r="C19" s="147">
        <f>'Tabla1-Perfil'!F19</f>
        <v>2759</v>
      </c>
      <c r="D19" s="171">
        <f>'Tabla1-Perfil'!G19</f>
        <v>1562</v>
      </c>
      <c r="E19" s="171">
        <f>'Tabla1-Perfil'!I19</f>
        <v>4321</v>
      </c>
      <c r="F19" s="244"/>
      <c r="G19" s="146">
        <f t="shared" si="1"/>
        <v>599</v>
      </c>
      <c r="H19" s="147">
        <f>'Tabla1-Perfil'!C35</f>
        <v>396</v>
      </c>
      <c r="I19" s="148">
        <f>'Tabla1-Perfil'!D35</f>
        <v>203</v>
      </c>
    </row>
    <row r="20" spans="1:9" x14ac:dyDescent="0.2">
      <c r="A20" s="145" t="s">
        <v>29</v>
      </c>
      <c r="B20" s="146">
        <f t="shared" si="0"/>
        <v>3438</v>
      </c>
      <c r="C20" s="147">
        <f>'Tabla1-Perfil'!F20</f>
        <v>2045</v>
      </c>
      <c r="D20" s="171">
        <f>'Tabla1-Perfil'!G20</f>
        <v>1393</v>
      </c>
      <c r="E20" s="171">
        <f>'Tabla1-Perfil'!I20</f>
        <v>3438</v>
      </c>
      <c r="F20" s="244"/>
      <c r="G20" s="146">
        <f t="shared" si="1"/>
        <v>399</v>
      </c>
      <c r="H20" s="147">
        <f>'Tabla1-Perfil'!C36</f>
        <v>248</v>
      </c>
      <c r="I20" s="148">
        <f>'Tabla1-Perfil'!D36</f>
        <v>151</v>
      </c>
    </row>
    <row r="21" spans="1:9" ht="12.75" thickBot="1" x14ac:dyDescent="0.25">
      <c r="A21" s="188" t="s">
        <v>30</v>
      </c>
      <c r="B21" s="149">
        <f t="shared" si="0"/>
        <v>1623</v>
      </c>
      <c r="C21" s="150">
        <f>'Tabla1-Perfil'!F21</f>
        <v>920</v>
      </c>
      <c r="D21" s="194">
        <f>'Tabla1-Perfil'!G21</f>
        <v>703</v>
      </c>
      <c r="E21" s="194">
        <f>'Tabla1-Perfil'!I21</f>
        <v>1623</v>
      </c>
      <c r="F21" s="245"/>
      <c r="G21" s="149">
        <f t="shared" si="1"/>
        <v>124</v>
      </c>
      <c r="H21" s="150">
        <f>'Tabla1-Perfil'!C37</f>
        <v>75</v>
      </c>
      <c r="I21" s="151">
        <f>'Tabla1-Perfil'!D37</f>
        <v>49</v>
      </c>
    </row>
    <row r="22" spans="1:9" ht="13.5" thickBot="1" x14ac:dyDescent="0.25">
      <c r="A22" s="81" t="s">
        <v>31</v>
      </c>
      <c r="B22" s="152">
        <f>SUM(B11:B21)</f>
        <v>65675</v>
      </c>
      <c r="C22" s="153">
        <f>SUM(C11:C21)</f>
        <v>39763</v>
      </c>
      <c r="D22" s="195">
        <f>SUM(D11:D21)</f>
        <v>25912</v>
      </c>
      <c r="E22" s="195">
        <f>SUM(E11:E21)</f>
        <v>59125</v>
      </c>
      <c r="F22" s="154">
        <f>SUM(F11:F13)</f>
        <v>6550</v>
      </c>
      <c r="G22" s="152">
        <f>SUM(G11:G21)</f>
        <v>8730</v>
      </c>
      <c r="H22" s="153">
        <f>SUM(H11:H21)</f>
        <v>5620</v>
      </c>
      <c r="I22" s="154">
        <f>SUM(I11:I21)</f>
        <v>3110</v>
      </c>
    </row>
    <row r="23" spans="1:9" x14ac:dyDescent="0.2">
      <c r="A23" s="493" t="s">
        <v>45</v>
      </c>
      <c r="B23" s="493"/>
      <c r="C23" s="493"/>
      <c r="D23" s="493"/>
      <c r="E23" s="493"/>
      <c r="F23" s="493"/>
      <c r="G23" s="493"/>
      <c r="H23" s="493"/>
      <c r="I23" s="493"/>
    </row>
    <row r="24" spans="1:9" x14ac:dyDescent="0.2">
      <c r="A24" s="463" t="s">
        <v>84</v>
      </c>
      <c r="B24" s="463"/>
      <c r="C24" s="463"/>
      <c r="D24" s="463"/>
      <c r="E24" s="463"/>
      <c r="F24" s="463"/>
      <c r="G24" s="463"/>
      <c r="H24" s="463"/>
      <c r="I24" s="463"/>
    </row>
    <row r="25" spans="1:9" x14ac:dyDescent="0.2">
      <c r="A25" s="206" t="s">
        <v>152</v>
      </c>
    </row>
    <row r="26" spans="1:9" x14ac:dyDescent="0.2">
      <c r="A26" s="490" t="s">
        <v>158</v>
      </c>
      <c r="B26" s="490"/>
      <c r="C26" s="490"/>
      <c r="D26" s="490"/>
      <c r="E26" s="490"/>
      <c r="F26" s="490"/>
      <c r="G26" s="490"/>
      <c r="H26" s="490"/>
      <c r="I26" s="490"/>
    </row>
    <row r="27" spans="1:9" x14ac:dyDescent="0.2">
      <c r="A27" s="65"/>
      <c r="B27" s="65"/>
      <c r="C27" s="65"/>
      <c r="D27" s="65"/>
      <c r="E27" s="65"/>
      <c r="F27" s="65"/>
      <c r="G27" s="65"/>
      <c r="H27" s="65"/>
      <c r="I27" s="65"/>
    </row>
  </sheetData>
  <mergeCells count="12">
    <mergeCell ref="A24:I24"/>
    <mergeCell ref="A26:I26"/>
    <mergeCell ref="A7:I7"/>
    <mergeCell ref="A9:A10"/>
    <mergeCell ref="B9:F9"/>
    <mergeCell ref="G9:I9"/>
    <mergeCell ref="A23:I23"/>
    <mergeCell ref="A1:I1"/>
    <mergeCell ref="A2:I2"/>
    <mergeCell ref="A3:I3"/>
    <mergeCell ref="A4:I4"/>
    <mergeCell ref="A6:I6"/>
  </mergeCells>
  <printOptions horizontalCentered="1"/>
  <pageMargins left="0" right="0" top="0.75" bottom="0.5" header="0.25" footer="0.25"/>
  <pageSetup paperSize="5" orientation="landscape" r:id="rId1"/>
  <headerFooter>
    <oddHeader>&amp;RTabla 5</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sqref="A1:L1"/>
    </sheetView>
  </sheetViews>
  <sheetFormatPr defaultColWidth="9.140625" defaultRowHeight="12" x14ac:dyDescent="0.2"/>
  <cols>
    <col min="1" max="1" width="26.28515625" style="9" bestFit="1" customWidth="1"/>
    <col min="2" max="2" width="6.42578125" style="9" bestFit="1" customWidth="1"/>
    <col min="3" max="3" width="13.42578125" style="9" bestFit="1" customWidth="1"/>
    <col min="4" max="4" width="11.7109375" style="9" bestFit="1" customWidth="1"/>
    <col min="5" max="5" width="10.85546875" style="9" bestFit="1" customWidth="1"/>
    <col min="6" max="6" width="12.28515625" style="9" bestFit="1" customWidth="1"/>
    <col min="7" max="7" width="9.42578125" style="9" bestFit="1" customWidth="1"/>
    <col min="8" max="8" width="7.28515625" style="9" bestFit="1" customWidth="1"/>
    <col min="9" max="9" width="8.28515625" style="9" bestFit="1" customWidth="1"/>
    <col min="10" max="10" width="18.42578125" style="9" bestFit="1" customWidth="1"/>
    <col min="11" max="11" width="4.140625" style="9" bestFit="1" customWidth="1"/>
    <col min="12" max="12" width="6.7109375" style="9" bestFit="1" customWidth="1"/>
    <col min="13" max="16384" width="9.140625" style="2"/>
  </cols>
  <sheetData>
    <row r="1" spans="1:12" ht="15" x14ac:dyDescent="0.2">
      <c r="A1" s="494" t="s">
        <v>0</v>
      </c>
      <c r="B1" s="494"/>
      <c r="C1" s="494"/>
      <c r="D1" s="494"/>
      <c r="E1" s="494"/>
      <c r="F1" s="494"/>
      <c r="G1" s="494"/>
      <c r="H1" s="494"/>
      <c r="I1" s="494"/>
      <c r="J1" s="494"/>
      <c r="K1" s="494"/>
      <c r="L1" s="494"/>
    </row>
    <row r="2" spans="1:12" ht="15" x14ac:dyDescent="0.2">
      <c r="A2" s="494" t="s">
        <v>1</v>
      </c>
      <c r="B2" s="494"/>
      <c r="C2" s="494"/>
      <c r="D2" s="494"/>
      <c r="E2" s="494"/>
      <c r="F2" s="494"/>
      <c r="G2" s="494"/>
      <c r="H2" s="494"/>
      <c r="I2" s="494"/>
      <c r="J2" s="494"/>
      <c r="K2" s="494"/>
      <c r="L2" s="494"/>
    </row>
    <row r="3" spans="1:12" ht="15" x14ac:dyDescent="0.2">
      <c r="A3" s="494" t="s">
        <v>2</v>
      </c>
      <c r="B3" s="494"/>
      <c r="C3" s="494"/>
      <c r="D3" s="494"/>
      <c r="E3" s="494"/>
      <c r="F3" s="494"/>
      <c r="G3" s="494"/>
      <c r="H3" s="494"/>
      <c r="I3" s="494"/>
      <c r="J3" s="494"/>
      <c r="K3" s="494"/>
      <c r="L3" s="494"/>
    </row>
    <row r="4" spans="1:12" ht="15" x14ac:dyDescent="0.2">
      <c r="A4" s="494" t="s">
        <v>3</v>
      </c>
      <c r="B4" s="494"/>
      <c r="C4" s="494"/>
      <c r="D4" s="494"/>
      <c r="E4" s="494"/>
      <c r="F4" s="494"/>
      <c r="G4" s="494"/>
      <c r="H4" s="494"/>
      <c r="I4" s="494"/>
      <c r="J4" s="494"/>
      <c r="K4" s="494"/>
      <c r="L4" s="494"/>
    </row>
    <row r="5" spans="1:12" ht="14.25" x14ac:dyDescent="0.2">
      <c r="A5" s="30"/>
      <c r="B5" s="30"/>
      <c r="C5" s="30"/>
      <c r="D5" s="30"/>
      <c r="E5" s="30"/>
      <c r="F5" s="30"/>
      <c r="G5" s="30"/>
      <c r="H5" s="30"/>
      <c r="I5" s="30"/>
      <c r="J5" s="30"/>
      <c r="K5" s="30"/>
      <c r="L5" s="30"/>
    </row>
    <row r="6" spans="1:12" ht="15" x14ac:dyDescent="0.2">
      <c r="A6" s="495" t="s">
        <v>85</v>
      </c>
      <c r="B6" s="495"/>
      <c r="C6" s="495"/>
      <c r="D6" s="495"/>
      <c r="E6" s="495"/>
      <c r="F6" s="495"/>
      <c r="G6" s="495"/>
      <c r="H6" s="495"/>
      <c r="I6" s="495"/>
      <c r="J6" s="495"/>
      <c r="K6" s="495"/>
      <c r="L6" s="495"/>
    </row>
    <row r="7" spans="1:12" ht="12.75" x14ac:dyDescent="0.2">
      <c r="A7" s="496" t="s">
        <v>5</v>
      </c>
      <c r="B7" s="496"/>
      <c r="C7" s="496"/>
      <c r="D7" s="496"/>
      <c r="E7" s="496"/>
      <c r="F7" s="496"/>
      <c r="G7" s="496"/>
      <c r="H7" s="496"/>
      <c r="I7" s="496"/>
      <c r="J7" s="496"/>
      <c r="K7" s="496"/>
      <c r="L7" s="496"/>
    </row>
    <row r="8" spans="1:12" s="10" customFormat="1" x14ac:dyDescent="0.2">
      <c r="B8" s="7"/>
      <c r="C8" s="7"/>
      <c r="D8" s="7"/>
      <c r="E8" s="7"/>
      <c r="F8" s="7"/>
      <c r="G8" s="7"/>
      <c r="H8" s="7"/>
      <c r="I8" s="7"/>
      <c r="J8" s="7"/>
      <c r="K8" s="7"/>
      <c r="L8" s="7"/>
    </row>
    <row r="9" spans="1:12" ht="12.75" thickBot="1" x14ac:dyDescent="0.25">
      <c r="A9" s="40"/>
      <c r="B9" s="40"/>
      <c r="C9" s="40"/>
      <c r="D9" s="40"/>
      <c r="E9" s="40"/>
      <c r="F9" s="40"/>
      <c r="G9" s="40"/>
      <c r="H9" s="40"/>
      <c r="I9" s="40"/>
      <c r="J9" s="40"/>
      <c r="K9" s="40"/>
      <c r="L9" s="40"/>
    </row>
    <row r="10" spans="1:12" s="3" customFormat="1" ht="13.5" thickBot="1" x14ac:dyDescent="0.25">
      <c r="A10" s="499" t="s">
        <v>6</v>
      </c>
      <c r="B10" s="502" t="s">
        <v>32</v>
      </c>
      <c r="C10" s="503"/>
      <c r="D10" s="503"/>
      <c r="E10" s="503"/>
      <c r="F10" s="503"/>
      <c r="G10" s="503"/>
      <c r="H10" s="503"/>
      <c r="I10" s="503"/>
      <c r="J10" s="503"/>
      <c r="K10" s="503"/>
      <c r="L10" s="504"/>
    </row>
    <row r="11" spans="1:12" s="3" customFormat="1" x14ac:dyDescent="0.2">
      <c r="A11" s="500"/>
      <c r="B11" s="508" t="s">
        <v>31</v>
      </c>
      <c r="C11" s="505" t="s">
        <v>86</v>
      </c>
      <c r="D11" s="506"/>
      <c r="E11" s="507"/>
      <c r="F11" s="505" t="s">
        <v>186</v>
      </c>
      <c r="G11" s="506"/>
      <c r="H11" s="506"/>
      <c r="I11" s="506"/>
      <c r="J11" s="506"/>
      <c r="K11" s="507"/>
      <c r="L11" s="499" t="s">
        <v>87</v>
      </c>
    </row>
    <row r="12" spans="1:12" s="3" customFormat="1" ht="12.75" thickBot="1" x14ac:dyDescent="0.25">
      <c r="A12" s="501"/>
      <c r="B12" s="509"/>
      <c r="C12" s="53" t="s">
        <v>88</v>
      </c>
      <c r="D12" s="54" t="s">
        <v>89</v>
      </c>
      <c r="E12" s="22" t="s">
        <v>90</v>
      </c>
      <c r="F12" s="55" t="s">
        <v>65</v>
      </c>
      <c r="G12" s="21" t="s">
        <v>66</v>
      </c>
      <c r="H12" s="21" t="s">
        <v>68</v>
      </c>
      <c r="I12" s="21" t="s">
        <v>70</v>
      </c>
      <c r="J12" s="54" t="s">
        <v>72</v>
      </c>
      <c r="K12" s="56" t="s">
        <v>91</v>
      </c>
      <c r="L12" s="501"/>
    </row>
    <row r="13" spans="1:12" x14ac:dyDescent="0.2">
      <c r="A13" s="48" t="s">
        <v>21</v>
      </c>
      <c r="B13" s="49">
        <f t="shared" ref="B13:B23" si="0">SUM(C13:K13)</f>
        <v>2679</v>
      </c>
      <c r="C13" s="50">
        <v>6</v>
      </c>
      <c r="D13" s="51">
        <v>3</v>
      </c>
      <c r="E13" s="52">
        <v>0</v>
      </c>
      <c r="F13" s="50">
        <v>0</v>
      </c>
      <c r="G13" s="51">
        <v>2087</v>
      </c>
      <c r="H13" s="51">
        <v>315</v>
      </c>
      <c r="I13" s="51">
        <v>84</v>
      </c>
      <c r="J13" s="51">
        <v>184</v>
      </c>
      <c r="K13" s="52">
        <v>0</v>
      </c>
      <c r="L13" s="60">
        <f t="shared" ref="L13:L23" si="1">AVERAGE((B13/$B$24))</f>
        <v>0.306872852233677</v>
      </c>
    </row>
    <row r="14" spans="1:12" x14ac:dyDescent="0.2">
      <c r="A14" s="19" t="s">
        <v>168</v>
      </c>
      <c r="B14" s="44">
        <f t="shared" si="0"/>
        <v>1814</v>
      </c>
      <c r="C14" s="41">
        <v>0</v>
      </c>
      <c r="D14" s="1">
        <v>0</v>
      </c>
      <c r="E14" s="46">
        <v>0</v>
      </c>
      <c r="F14" s="41">
        <v>0</v>
      </c>
      <c r="G14" s="1">
        <v>1564</v>
      </c>
      <c r="H14" s="1">
        <v>224</v>
      </c>
      <c r="I14" s="1">
        <v>26</v>
      </c>
      <c r="J14" s="234"/>
      <c r="K14" s="46"/>
      <c r="L14" s="61">
        <f t="shared" si="1"/>
        <v>0.20778923253150058</v>
      </c>
    </row>
    <row r="15" spans="1:12" x14ac:dyDescent="0.2">
      <c r="A15" s="19" t="s">
        <v>51</v>
      </c>
      <c r="B15" s="44">
        <f t="shared" si="0"/>
        <v>752</v>
      </c>
      <c r="C15" s="41">
        <v>31</v>
      </c>
      <c r="D15" s="1">
        <v>19</v>
      </c>
      <c r="E15" s="46">
        <v>134</v>
      </c>
      <c r="F15" s="41">
        <v>47</v>
      </c>
      <c r="G15" s="1">
        <v>143</v>
      </c>
      <c r="H15" s="1">
        <v>218</v>
      </c>
      <c r="I15" s="1">
        <v>9</v>
      </c>
      <c r="J15" s="1">
        <v>151</v>
      </c>
      <c r="K15" s="46"/>
      <c r="L15" s="61">
        <f t="shared" si="1"/>
        <v>8.6139747995418098E-2</v>
      </c>
    </row>
    <row r="16" spans="1:12" x14ac:dyDescent="0.2">
      <c r="A16" s="19" t="s">
        <v>23</v>
      </c>
      <c r="B16" s="44">
        <f t="shared" si="0"/>
        <v>497</v>
      </c>
      <c r="C16" s="234"/>
      <c r="D16" s="234"/>
      <c r="E16" s="234"/>
      <c r="F16" s="41">
        <v>0</v>
      </c>
      <c r="G16" s="1">
        <v>497</v>
      </c>
      <c r="H16" s="234"/>
      <c r="I16" s="234"/>
      <c r="J16" s="234"/>
      <c r="K16" s="46"/>
      <c r="L16" s="61">
        <f t="shared" si="1"/>
        <v>5.693012600229095E-2</v>
      </c>
    </row>
    <row r="17" spans="1:12" x14ac:dyDescent="0.2">
      <c r="A17" s="19" t="s">
        <v>24</v>
      </c>
      <c r="B17" s="44">
        <f t="shared" si="0"/>
        <v>565</v>
      </c>
      <c r="C17" s="234"/>
      <c r="D17" s="234"/>
      <c r="E17" s="234"/>
      <c r="F17" s="41">
        <v>110</v>
      </c>
      <c r="G17" s="1">
        <v>455</v>
      </c>
      <c r="H17" s="234"/>
      <c r="I17" s="234"/>
      <c r="J17" s="234"/>
      <c r="K17" s="46"/>
      <c r="L17" s="61">
        <f t="shared" si="1"/>
        <v>6.4719358533791529E-2</v>
      </c>
    </row>
    <row r="18" spans="1:12" x14ac:dyDescent="0.2">
      <c r="A18" s="19" t="s">
        <v>25</v>
      </c>
      <c r="B18" s="44">
        <f t="shared" si="0"/>
        <v>317</v>
      </c>
      <c r="C18" s="234"/>
      <c r="D18" s="234"/>
      <c r="E18" s="234"/>
      <c r="F18" s="41">
        <v>10</v>
      </c>
      <c r="G18" s="1">
        <v>307</v>
      </c>
      <c r="H18" s="234"/>
      <c r="I18" s="234"/>
      <c r="J18" s="234"/>
      <c r="K18" s="46">
        <v>0</v>
      </c>
      <c r="L18" s="61">
        <f t="shared" si="1"/>
        <v>3.6311569301260026E-2</v>
      </c>
    </row>
    <row r="19" spans="1:12" x14ac:dyDescent="0.2">
      <c r="A19" s="19" t="s">
        <v>26</v>
      </c>
      <c r="B19" s="44">
        <f t="shared" si="0"/>
        <v>530</v>
      </c>
      <c r="C19" s="234"/>
      <c r="D19" s="234"/>
      <c r="E19" s="234"/>
      <c r="F19" s="41">
        <v>62</v>
      </c>
      <c r="G19" s="1">
        <v>468</v>
      </c>
      <c r="H19" s="234"/>
      <c r="I19" s="234"/>
      <c r="J19" s="234"/>
      <c r="K19" s="46"/>
      <c r="L19" s="61">
        <f t="shared" si="1"/>
        <v>6.0710194730813287E-2</v>
      </c>
    </row>
    <row r="20" spans="1:12" x14ac:dyDescent="0.2">
      <c r="A20" s="19" t="s">
        <v>27</v>
      </c>
      <c r="B20" s="44">
        <f t="shared" si="0"/>
        <v>454</v>
      </c>
      <c r="C20" s="234"/>
      <c r="D20" s="234"/>
      <c r="E20" s="234"/>
      <c r="F20" s="41">
        <v>49</v>
      </c>
      <c r="G20" s="1">
        <v>405</v>
      </c>
      <c r="H20" s="234"/>
      <c r="I20" s="234"/>
      <c r="J20" s="234"/>
      <c r="K20" s="46"/>
      <c r="L20" s="61">
        <f t="shared" si="1"/>
        <v>5.2004581901489121E-2</v>
      </c>
    </row>
    <row r="21" spans="1:12" x14ac:dyDescent="0.2">
      <c r="A21" s="19" t="s">
        <v>28</v>
      </c>
      <c r="B21" s="44">
        <f t="shared" si="0"/>
        <v>599</v>
      </c>
      <c r="C21" s="234"/>
      <c r="D21" s="234"/>
      <c r="E21" s="234"/>
      <c r="F21" s="41">
        <v>93</v>
      </c>
      <c r="G21" s="1">
        <v>506</v>
      </c>
      <c r="H21" s="234"/>
      <c r="I21" s="234"/>
      <c r="J21" s="234"/>
      <c r="K21" s="46">
        <v>0</v>
      </c>
      <c r="L21" s="61">
        <f t="shared" si="1"/>
        <v>6.8613974799541816E-2</v>
      </c>
    </row>
    <row r="22" spans="1:12" x14ac:dyDescent="0.2">
      <c r="A22" s="19" t="s">
        <v>29</v>
      </c>
      <c r="B22" s="44">
        <f t="shared" si="0"/>
        <v>399</v>
      </c>
      <c r="C22" s="234"/>
      <c r="D22" s="234"/>
      <c r="E22" s="234"/>
      <c r="F22" s="41">
        <v>76</v>
      </c>
      <c r="G22" s="1">
        <v>323</v>
      </c>
      <c r="H22" s="234"/>
      <c r="I22" s="234"/>
      <c r="J22" s="234"/>
      <c r="K22" s="46"/>
      <c r="L22" s="61">
        <f t="shared" si="1"/>
        <v>4.5704467353951887E-2</v>
      </c>
    </row>
    <row r="23" spans="1:12" ht="12.75" thickBot="1" x14ac:dyDescent="0.25">
      <c r="A23" s="39" t="s">
        <v>30</v>
      </c>
      <c r="B23" s="45">
        <f t="shared" si="0"/>
        <v>124</v>
      </c>
      <c r="C23" s="235"/>
      <c r="D23" s="235"/>
      <c r="E23" s="235"/>
      <c r="F23" s="42">
        <v>61</v>
      </c>
      <c r="G23" s="43">
        <v>63</v>
      </c>
      <c r="H23" s="235"/>
      <c r="I23" s="235"/>
      <c r="J23" s="235"/>
      <c r="K23" s="47"/>
      <c r="L23" s="62">
        <f t="shared" si="1"/>
        <v>1.420389461626575E-2</v>
      </c>
    </row>
    <row r="24" spans="1:12" ht="13.5" thickBot="1" x14ac:dyDescent="0.25">
      <c r="A24" s="15" t="s">
        <v>36</v>
      </c>
      <c r="B24" s="31">
        <f t="shared" ref="B24" si="2">SUM(B13:B23)</f>
        <v>8730</v>
      </c>
      <c r="C24" s="57">
        <f t="shared" ref="C24" si="3">SUM(C13:C23)</f>
        <v>37</v>
      </c>
      <c r="D24" s="32">
        <f t="shared" ref="D24" si="4">SUM(D13:D23)</f>
        <v>22</v>
      </c>
      <c r="E24" s="58">
        <f t="shared" ref="E24" si="5">SUM(E13:E23)</f>
        <v>134</v>
      </c>
      <c r="F24" s="57">
        <f t="shared" ref="F24" si="6">SUM(F13:F23)</f>
        <v>508</v>
      </c>
      <c r="G24" s="32">
        <f t="shared" ref="G24" si="7">SUM(G13:G23)</f>
        <v>6818</v>
      </c>
      <c r="H24" s="32">
        <f t="shared" ref="H24" si="8">SUM(H13:H23)</f>
        <v>757</v>
      </c>
      <c r="I24" s="32">
        <f t="shared" ref="I24" si="9">SUM(I13:I23)</f>
        <v>119</v>
      </c>
      <c r="J24" s="32">
        <f t="shared" ref="J24" si="10">SUM(J13:J23)</f>
        <v>335</v>
      </c>
      <c r="K24" s="58">
        <f t="shared" ref="K24" si="11">SUM(K13:K23)</f>
        <v>0</v>
      </c>
      <c r="L24" s="59">
        <f t="shared" ref="L24" si="12">SUM(L13:L23)</f>
        <v>1</v>
      </c>
    </row>
    <row r="25" spans="1:12" x14ac:dyDescent="0.2">
      <c r="A25" s="497" t="s">
        <v>45</v>
      </c>
      <c r="B25" s="497"/>
      <c r="C25" s="497"/>
      <c r="D25" s="497"/>
      <c r="E25" s="497"/>
      <c r="F25" s="497"/>
      <c r="G25" s="497"/>
      <c r="H25" s="497"/>
      <c r="I25" s="497"/>
      <c r="J25" s="497"/>
      <c r="K25" s="497"/>
      <c r="L25" s="497"/>
    </row>
    <row r="26" spans="1:12" x14ac:dyDescent="0.2">
      <c r="A26" s="477" t="s">
        <v>80</v>
      </c>
      <c r="B26" s="477"/>
      <c r="C26" s="477"/>
      <c r="D26" s="477"/>
      <c r="E26" s="477"/>
      <c r="F26" s="477"/>
      <c r="G26" s="477"/>
      <c r="H26" s="477"/>
      <c r="I26" s="477"/>
      <c r="J26" s="477"/>
      <c r="K26" s="477"/>
      <c r="L26" s="477"/>
    </row>
    <row r="27" spans="1:12" x14ac:dyDescent="0.2">
      <c r="A27" s="9" t="s">
        <v>152</v>
      </c>
      <c r="B27" s="13"/>
      <c r="C27" s="13"/>
      <c r="D27" s="13"/>
      <c r="E27" s="13"/>
      <c r="F27" s="13"/>
      <c r="G27" s="13"/>
      <c r="H27" s="13"/>
      <c r="I27" s="13"/>
      <c r="J27" s="13"/>
      <c r="K27" s="13"/>
      <c r="L27" s="13"/>
    </row>
    <row r="28" spans="1:12" x14ac:dyDescent="0.2">
      <c r="A28" s="477" t="s">
        <v>92</v>
      </c>
      <c r="B28" s="477"/>
      <c r="C28" s="477"/>
      <c r="D28" s="477"/>
      <c r="E28" s="477"/>
      <c r="F28" s="477"/>
      <c r="G28" s="477"/>
      <c r="H28" s="477"/>
      <c r="I28" s="477"/>
      <c r="J28" s="477"/>
      <c r="K28" s="477"/>
      <c r="L28" s="477"/>
    </row>
    <row r="29" spans="1:12" x14ac:dyDescent="0.2">
      <c r="A29" s="477" t="s">
        <v>93</v>
      </c>
      <c r="B29" s="477"/>
      <c r="C29" s="477"/>
      <c r="D29" s="477"/>
      <c r="E29" s="477"/>
      <c r="F29" s="477"/>
      <c r="G29" s="477"/>
      <c r="H29" s="477"/>
      <c r="I29" s="477"/>
      <c r="J29" s="477"/>
      <c r="K29" s="477"/>
      <c r="L29" s="477"/>
    </row>
    <row r="30" spans="1:12" x14ac:dyDescent="0.2">
      <c r="A30" s="498" t="s">
        <v>187</v>
      </c>
      <c r="B30" s="498"/>
      <c r="C30" s="498"/>
      <c r="D30" s="498"/>
      <c r="E30" s="498"/>
      <c r="F30" s="498"/>
      <c r="G30" s="498"/>
      <c r="H30" s="498"/>
      <c r="I30" s="498"/>
      <c r="J30" s="498"/>
      <c r="K30" s="498"/>
      <c r="L30" s="498"/>
    </row>
    <row r="31" spans="1:12" x14ac:dyDescent="0.2">
      <c r="A31" s="13"/>
      <c r="B31" s="13"/>
      <c r="C31" s="13"/>
      <c r="D31" s="13"/>
      <c r="E31" s="13"/>
      <c r="F31" s="13"/>
      <c r="G31" s="13"/>
      <c r="H31" s="13"/>
      <c r="I31" s="13"/>
      <c r="J31" s="13"/>
      <c r="K31" s="13"/>
      <c r="L31" s="13"/>
    </row>
    <row r="33" spans="2:12" s="14" customFormat="1" x14ac:dyDescent="0.2">
      <c r="B33" s="8"/>
      <c r="C33" s="8"/>
      <c r="D33" s="8"/>
      <c r="E33" s="8"/>
      <c r="F33" s="8"/>
      <c r="G33" s="8"/>
      <c r="H33" s="8"/>
      <c r="I33" s="8"/>
      <c r="J33" s="8"/>
      <c r="K33" s="2"/>
      <c r="L33" s="2"/>
    </row>
  </sheetData>
  <mergeCells count="17">
    <mergeCell ref="A30:L30"/>
    <mergeCell ref="A10:A12"/>
    <mergeCell ref="B10:L10"/>
    <mergeCell ref="C11:E11"/>
    <mergeCell ref="F11:K11"/>
    <mergeCell ref="L11:L12"/>
    <mergeCell ref="B11:B12"/>
    <mergeCell ref="A7:L7"/>
    <mergeCell ref="A25:L25"/>
    <mergeCell ref="A26:L26"/>
    <mergeCell ref="A28:L28"/>
    <mergeCell ref="A29:L29"/>
    <mergeCell ref="A1:L1"/>
    <mergeCell ref="A2:L2"/>
    <mergeCell ref="A3:L3"/>
    <mergeCell ref="A4:L4"/>
    <mergeCell ref="A6:L6"/>
  </mergeCells>
  <printOptions horizontalCentered="1"/>
  <pageMargins left="0" right="0" top="0.75" bottom="0.5" header="0.25" footer="0.25"/>
  <pageSetup paperSize="5" orientation="landscape" r:id="rId1"/>
  <headerFooter>
    <oddHeader>&amp;RTabla 6</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sqref="A1:F1"/>
    </sheetView>
  </sheetViews>
  <sheetFormatPr defaultColWidth="9.140625" defaultRowHeight="12" x14ac:dyDescent="0.2"/>
  <cols>
    <col min="1" max="1" width="26.28515625" style="64" bestFit="1" customWidth="1"/>
    <col min="2" max="2" width="8.28515625" style="64" bestFit="1" customWidth="1"/>
    <col min="3" max="3" width="8.85546875" style="64" bestFit="1" customWidth="1"/>
    <col min="4" max="4" width="9.140625" style="64" bestFit="1" customWidth="1"/>
    <col min="5" max="5" width="9.85546875" style="64" bestFit="1" customWidth="1"/>
    <col min="6" max="6" width="15.42578125" style="64" bestFit="1" customWidth="1"/>
    <col min="7" max="13" width="9.140625" style="64"/>
    <col min="14" max="16384" width="9.140625" style="2"/>
  </cols>
  <sheetData>
    <row r="1" spans="1:13" ht="15" x14ac:dyDescent="0.2">
      <c r="A1" s="494" t="s">
        <v>0</v>
      </c>
      <c r="B1" s="494"/>
      <c r="C1" s="494"/>
      <c r="D1" s="494"/>
      <c r="E1" s="494"/>
      <c r="F1" s="494"/>
      <c r="G1" s="2"/>
      <c r="H1" s="2"/>
      <c r="I1" s="2"/>
      <c r="J1" s="2"/>
      <c r="K1" s="2"/>
      <c r="L1" s="2"/>
      <c r="M1" s="2"/>
    </row>
    <row r="2" spans="1:13" ht="15" x14ac:dyDescent="0.2">
      <c r="A2" s="494" t="s">
        <v>1</v>
      </c>
      <c r="B2" s="494"/>
      <c r="C2" s="494"/>
      <c r="D2" s="494"/>
      <c r="E2" s="494"/>
      <c r="F2" s="494"/>
      <c r="G2" s="2"/>
      <c r="H2" s="2"/>
      <c r="I2" s="2"/>
      <c r="J2" s="2"/>
      <c r="K2" s="2"/>
      <c r="L2" s="2"/>
      <c r="M2" s="2"/>
    </row>
    <row r="3" spans="1:13" ht="15" x14ac:dyDescent="0.2">
      <c r="A3" s="494" t="s">
        <v>2</v>
      </c>
      <c r="B3" s="494"/>
      <c r="C3" s="494"/>
      <c r="D3" s="494"/>
      <c r="E3" s="494"/>
      <c r="F3" s="494"/>
      <c r="G3" s="2"/>
      <c r="H3" s="2"/>
      <c r="I3" s="2"/>
      <c r="J3" s="2"/>
      <c r="K3" s="2"/>
      <c r="L3" s="2"/>
      <c r="M3" s="2"/>
    </row>
    <row r="4" spans="1:13" ht="15" x14ac:dyDescent="0.2">
      <c r="A4" s="494" t="s">
        <v>3</v>
      </c>
      <c r="B4" s="494"/>
      <c r="C4" s="494"/>
      <c r="D4" s="494"/>
      <c r="E4" s="494"/>
      <c r="F4" s="494"/>
      <c r="G4" s="2"/>
      <c r="H4" s="2"/>
      <c r="I4" s="2"/>
      <c r="J4" s="2"/>
      <c r="K4" s="2"/>
      <c r="L4" s="2"/>
      <c r="M4" s="2"/>
    </row>
    <row r="5" spans="1:13" ht="15" x14ac:dyDescent="0.2">
      <c r="A5" s="38"/>
      <c r="B5" s="38"/>
      <c r="C5" s="38"/>
      <c r="D5" s="38"/>
      <c r="E5" s="38"/>
      <c r="F5" s="38"/>
      <c r="G5" s="2"/>
      <c r="H5" s="2"/>
      <c r="I5" s="2"/>
      <c r="J5" s="2"/>
      <c r="K5" s="2"/>
      <c r="L5" s="2"/>
      <c r="M5" s="2"/>
    </row>
    <row r="6" spans="1:13" ht="15" x14ac:dyDescent="0.2">
      <c r="A6" s="495" t="s">
        <v>94</v>
      </c>
      <c r="B6" s="495"/>
      <c r="C6" s="495"/>
      <c r="D6" s="495"/>
      <c r="E6" s="495"/>
      <c r="F6" s="495"/>
      <c r="G6" s="2"/>
      <c r="H6" s="2"/>
      <c r="I6" s="2"/>
      <c r="J6" s="2"/>
      <c r="K6" s="2"/>
      <c r="L6" s="2"/>
      <c r="M6" s="2"/>
    </row>
    <row r="7" spans="1:13" ht="12.75" x14ac:dyDescent="0.2">
      <c r="A7" s="496" t="s">
        <v>5</v>
      </c>
      <c r="B7" s="496"/>
      <c r="C7" s="496"/>
      <c r="D7" s="496"/>
      <c r="E7" s="496"/>
      <c r="F7" s="496"/>
      <c r="G7" s="2"/>
      <c r="H7" s="2"/>
      <c r="I7" s="2"/>
      <c r="J7" s="2"/>
      <c r="K7" s="2"/>
      <c r="L7" s="2"/>
      <c r="M7" s="2"/>
    </row>
    <row r="8" spans="1:13" ht="12.75" thickBot="1" x14ac:dyDescent="0.25">
      <c r="A8" s="7"/>
      <c r="B8" s="7"/>
      <c r="C8" s="7"/>
      <c r="D8" s="7"/>
      <c r="E8" s="7"/>
      <c r="F8" s="7"/>
      <c r="G8" s="2"/>
      <c r="H8" s="2"/>
      <c r="I8" s="2"/>
      <c r="J8" s="2"/>
      <c r="K8" s="2"/>
      <c r="L8" s="2"/>
      <c r="M8" s="2"/>
    </row>
    <row r="9" spans="1:13" ht="36" x14ac:dyDescent="0.2">
      <c r="A9" s="388" t="s">
        <v>6</v>
      </c>
      <c r="B9" s="389" t="s">
        <v>188</v>
      </c>
      <c r="C9" s="389" t="s">
        <v>95</v>
      </c>
      <c r="D9" s="389" t="s">
        <v>96</v>
      </c>
      <c r="E9" s="389" t="s">
        <v>97</v>
      </c>
      <c r="F9" s="390" t="s">
        <v>98</v>
      </c>
      <c r="G9" s="387"/>
      <c r="H9" s="2"/>
      <c r="I9" s="2"/>
      <c r="J9" s="2"/>
      <c r="K9" s="2"/>
      <c r="L9" s="2"/>
      <c r="M9" s="2"/>
    </row>
    <row r="10" spans="1:13" x14ac:dyDescent="0.2">
      <c r="A10" s="391" t="s">
        <v>21</v>
      </c>
      <c r="B10" s="392">
        <v>1345</v>
      </c>
      <c r="C10" s="392">
        <v>4035</v>
      </c>
      <c r="D10" s="392">
        <v>79001</v>
      </c>
      <c r="E10" s="392">
        <v>23</v>
      </c>
      <c r="F10" s="393">
        <v>230980</v>
      </c>
      <c r="G10" s="387"/>
      <c r="H10" s="2"/>
      <c r="I10" s="2"/>
      <c r="J10" s="2"/>
      <c r="K10" s="2"/>
      <c r="L10" s="2"/>
      <c r="M10" s="2"/>
    </row>
    <row r="11" spans="1:13" x14ac:dyDescent="0.2">
      <c r="A11" s="391" t="s">
        <v>168</v>
      </c>
      <c r="B11" s="392">
        <v>1665</v>
      </c>
      <c r="C11" s="392">
        <v>7638</v>
      </c>
      <c r="D11" s="392">
        <v>154667</v>
      </c>
      <c r="E11" s="392">
        <v>20</v>
      </c>
      <c r="F11" s="393">
        <v>388478</v>
      </c>
      <c r="G11" s="387"/>
      <c r="H11" s="2"/>
      <c r="I11" s="2"/>
      <c r="J11" s="2"/>
      <c r="K11" s="2"/>
      <c r="L11" s="2"/>
      <c r="M11" s="2"/>
    </row>
    <row r="12" spans="1:13" x14ac:dyDescent="0.2">
      <c r="A12" s="391" t="s">
        <v>51</v>
      </c>
      <c r="B12" s="392">
        <v>640</v>
      </c>
      <c r="C12" s="392">
        <v>1273</v>
      </c>
      <c r="D12" s="392">
        <v>13506</v>
      </c>
      <c r="E12" s="392">
        <v>11</v>
      </c>
      <c r="F12" s="393">
        <v>654566</v>
      </c>
      <c r="G12" s="387"/>
      <c r="H12" s="2"/>
      <c r="I12" s="63"/>
      <c r="J12" s="63"/>
      <c r="K12" s="63"/>
      <c r="L12" s="63"/>
      <c r="M12" s="63"/>
    </row>
    <row r="13" spans="1:13" x14ac:dyDescent="0.2">
      <c r="A13" s="394" t="s">
        <v>23</v>
      </c>
      <c r="B13" s="392">
        <v>253</v>
      </c>
      <c r="C13" s="392">
        <v>813</v>
      </c>
      <c r="D13" s="392">
        <v>19582</v>
      </c>
      <c r="E13" s="392">
        <v>24</v>
      </c>
      <c r="F13" s="393">
        <v>52931</v>
      </c>
      <c r="G13" s="387"/>
      <c r="H13" s="2"/>
      <c r="I13" s="2"/>
      <c r="J13" s="2"/>
      <c r="K13" s="2"/>
      <c r="L13" s="2"/>
      <c r="M13" s="2"/>
    </row>
    <row r="14" spans="1:13" x14ac:dyDescent="0.2">
      <c r="A14" s="394" t="s">
        <v>24</v>
      </c>
      <c r="B14" s="392">
        <v>347</v>
      </c>
      <c r="C14" s="392">
        <v>1056</v>
      </c>
      <c r="D14" s="392">
        <v>22161</v>
      </c>
      <c r="E14" s="392">
        <v>21</v>
      </c>
      <c r="F14" s="393">
        <v>67972</v>
      </c>
      <c r="G14" s="387"/>
      <c r="H14" s="2"/>
      <c r="I14" s="2"/>
      <c r="J14" s="2"/>
      <c r="K14" s="2"/>
      <c r="L14" s="2"/>
      <c r="M14" s="2"/>
    </row>
    <row r="15" spans="1:13" x14ac:dyDescent="0.2">
      <c r="A15" s="394" t="s">
        <v>25</v>
      </c>
      <c r="B15" s="392">
        <v>243</v>
      </c>
      <c r="C15" s="392">
        <v>650</v>
      </c>
      <c r="D15" s="392">
        <v>15722</v>
      </c>
      <c r="E15" s="392">
        <v>24.2</v>
      </c>
      <c r="F15" s="393">
        <v>43021</v>
      </c>
      <c r="G15" s="387"/>
      <c r="H15" s="2"/>
      <c r="I15" s="2"/>
      <c r="J15" s="2"/>
      <c r="K15" s="2"/>
      <c r="L15" s="2"/>
      <c r="M15" s="2"/>
    </row>
    <row r="16" spans="1:13" x14ac:dyDescent="0.2">
      <c r="A16" s="394" t="s">
        <v>26</v>
      </c>
      <c r="B16" s="395">
        <v>356</v>
      </c>
      <c r="C16" s="395">
        <v>1030</v>
      </c>
      <c r="D16" s="395">
        <v>23738</v>
      </c>
      <c r="E16" s="395">
        <v>23</v>
      </c>
      <c r="F16" s="396">
        <v>60453</v>
      </c>
      <c r="G16" s="387"/>
      <c r="H16" s="2"/>
      <c r="I16" s="2"/>
      <c r="J16" s="2"/>
      <c r="K16" s="2"/>
      <c r="L16" s="2"/>
      <c r="M16" s="2"/>
    </row>
    <row r="17" spans="1:13" x14ac:dyDescent="0.2">
      <c r="A17" s="394" t="s">
        <v>27</v>
      </c>
      <c r="B17" s="392">
        <v>281</v>
      </c>
      <c r="C17" s="392">
        <v>1108</v>
      </c>
      <c r="D17" s="392">
        <v>25484</v>
      </c>
      <c r="E17" s="392">
        <v>23</v>
      </c>
      <c r="F17" s="393">
        <v>77823</v>
      </c>
      <c r="G17" s="387"/>
      <c r="H17" s="2"/>
      <c r="I17" s="2"/>
      <c r="J17" s="2"/>
      <c r="K17" s="2"/>
      <c r="L17" s="2"/>
      <c r="M17" s="2"/>
    </row>
    <row r="18" spans="1:13" x14ac:dyDescent="0.2">
      <c r="A18" s="394" t="s">
        <v>28</v>
      </c>
      <c r="B18" s="392">
        <v>253</v>
      </c>
      <c r="C18" s="392">
        <v>648</v>
      </c>
      <c r="D18" s="392">
        <v>18081</v>
      </c>
      <c r="E18" s="392">
        <v>28</v>
      </c>
      <c r="F18" s="393">
        <v>52100</v>
      </c>
      <c r="G18" s="387"/>
      <c r="H18" s="2"/>
      <c r="I18" s="2"/>
      <c r="J18" s="2"/>
      <c r="K18" s="2"/>
      <c r="L18" s="2"/>
      <c r="M18" s="2"/>
    </row>
    <row r="19" spans="1:13" x14ac:dyDescent="0.2">
      <c r="A19" s="394" t="s">
        <v>29</v>
      </c>
      <c r="B19" s="395">
        <v>548</v>
      </c>
      <c r="C19" s="395">
        <v>1321</v>
      </c>
      <c r="D19" s="395">
        <v>32399</v>
      </c>
      <c r="E19" s="395">
        <v>25</v>
      </c>
      <c r="F19" s="396">
        <v>4036</v>
      </c>
      <c r="G19" s="387"/>
      <c r="H19" s="2"/>
      <c r="I19" s="2"/>
      <c r="J19" s="2"/>
      <c r="K19" s="2"/>
      <c r="L19" s="2"/>
      <c r="M19" s="2"/>
    </row>
    <row r="20" spans="1:13" x14ac:dyDescent="0.2">
      <c r="A20" s="394" t="s">
        <v>30</v>
      </c>
      <c r="B20" s="392">
        <v>186</v>
      </c>
      <c r="C20" s="392">
        <v>415</v>
      </c>
      <c r="D20" s="392">
        <v>9551</v>
      </c>
      <c r="E20" s="392">
        <v>23</v>
      </c>
      <c r="F20" s="393">
        <v>23452</v>
      </c>
      <c r="G20" s="387"/>
      <c r="H20" s="2"/>
      <c r="I20" s="2"/>
      <c r="J20" s="2"/>
      <c r="K20" s="2"/>
      <c r="L20" s="2"/>
      <c r="M20" s="2"/>
    </row>
    <row r="21" spans="1:13" ht="13.5" thickBot="1" x14ac:dyDescent="0.25">
      <c r="A21" s="397" t="s">
        <v>36</v>
      </c>
      <c r="B21" s="398">
        <f>SUM(B10:B20)</f>
        <v>6117</v>
      </c>
      <c r="C21" s="398">
        <f>SUM(C10:C20)</f>
        <v>19987</v>
      </c>
      <c r="D21" s="398">
        <f>SUM(D10:D20)</f>
        <v>413892</v>
      </c>
      <c r="E21" s="398">
        <f>SUM(E10:E20)</f>
        <v>245.2</v>
      </c>
      <c r="F21" s="399">
        <f>SUM(F10:F20)</f>
        <v>1655812</v>
      </c>
      <c r="G21" s="387"/>
      <c r="H21" s="2"/>
      <c r="I21" s="2"/>
      <c r="J21" s="2"/>
      <c r="K21" s="2"/>
      <c r="L21" s="2"/>
      <c r="M21" s="2"/>
    </row>
    <row r="22" spans="1:13" x14ac:dyDescent="0.2">
      <c r="A22" s="476" t="s">
        <v>45</v>
      </c>
      <c r="B22" s="476"/>
      <c r="C22" s="476"/>
      <c r="D22" s="476"/>
      <c r="E22" s="476"/>
      <c r="F22" s="476"/>
      <c r="G22" s="2"/>
      <c r="H22" s="2"/>
      <c r="I22" s="2"/>
      <c r="J22" s="2"/>
      <c r="K22" s="2"/>
      <c r="L22" s="2"/>
      <c r="M22" s="2"/>
    </row>
    <row r="23" spans="1:13" x14ac:dyDescent="0.2">
      <c r="A23" s="477" t="s">
        <v>99</v>
      </c>
      <c r="B23" s="477"/>
      <c r="C23" s="477"/>
      <c r="D23" s="477"/>
      <c r="E23" s="477"/>
      <c r="F23" s="477"/>
      <c r="G23" s="2"/>
      <c r="H23" s="2"/>
      <c r="I23" s="2"/>
      <c r="J23" s="2"/>
      <c r="K23" s="2"/>
      <c r="L23" s="2"/>
      <c r="M23" s="2"/>
    </row>
    <row r="24" spans="1:13" x14ac:dyDescent="0.2">
      <c r="A24" s="9" t="s">
        <v>152</v>
      </c>
    </row>
  </sheetData>
  <mergeCells count="8">
    <mergeCell ref="A7:F7"/>
    <mergeCell ref="A22:F22"/>
    <mergeCell ref="A23:F23"/>
    <mergeCell ref="A1:F1"/>
    <mergeCell ref="A2:F2"/>
    <mergeCell ref="A3:F3"/>
    <mergeCell ref="A4:F4"/>
    <mergeCell ref="A6:F6"/>
  </mergeCells>
  <printOptions horizontalCentered="1"/>
  <pageMargins left="0" right="0" top="0.75" bottom="0.5" header="0.25" footer="0.25"/>
  <pageSetup paperSize="5" orientation="landscape" r:id="rId1"/>
  <headerFooter>
    <oddHeader>&amp;RTabla 7</oddHeader>
    <oddFooter>&amp;C&amp;9Patrono con Igualdad de Oportunidades en el Empleo M/M/V/I</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workbookViewId="0">
      <selection sqref="A1:O1"/>
    </sheetView>
  </sheetViews>
  <sheetFormatPr defaultColWidth="9.140625" defaultRowHeight="12" x14ac:dyDescent="0.2"/>
  <cols>
    <col min="1" max="1" width="26.28515625" style="231" bestFit="1" customWidth="1"/>
    <col min="2" max="2" width="7.42578125" style="231" bestFit="1" customWidth="1"/>
    <col min="3" max="3" width="11.42578125" style="231" bestFit="1" customWidth="1"/>
    <col min="4" max="4" width="10.42578125" style="231" bestFit="1" customWidth="1"/>
    <col min="5" max="5" width="8.42578125" style="231" bestFit="1" customWidth="1"/>
    <col min="6" max="6" width="11.85546875" style="231" bestFit="1" customWidth="1"/>
    <col min="7" max="7" width="10.42578125" style="231" bestFit="1" customWidth="1"/>
    <col min="8" max="8" width="12" style="231" customWidth="1"/>
    <col min="9" max="9" width="10.28515625" style="231" bestFit="1" customWidth="1"/>
    <col min="10" max="11" width="10.42578125" style="231" bestFit="1" customWidth="1"/>
    <col min="12" max="12" width="8.28515625" style="231" bestFit="1" customWidth="1"/>
    <col min="13" max="13" width="8.42578125" style="231" bestFit="1" customWidth="1"/>
    <col min="14" max="14" width="12.140625" style="231" bestFit="1" customWidth="1"/>
    <col min="15" max="15" width="10.42578125" style="231" bestFit="1" customWidth="1"/>
    <col min="16" max="16384" width="9.140625" style="65"/>
  </cols>
  <sheetData>
    <row r="1" spans="1:15" ht="15" x14ac:dyDescent="0.2">
      <c r="A1" s="517" t="s">
        <v>0</v>
      </c>
      <c r="B1" s="517"/>
      <c r="C1" s="517"/>
      <c r="D1" s="517"/>
      <c r="E1" s="517"/>
      <c r="F1" s="517"/>
      <c r="G1" s="517"/>
      <c r="H1" s="517"/>
      <c r="I1" s="517"/>
      <c r="J1" s="517"/>
      <c r="K1" s="517"/>
      <c r="L1" s="517"/>
      <c r="M1" s="517"/>
      <c r="N1" s="517"/>
      <c r="O1" s="517"/>
    </row>
    <row r="2" spans="1:15" ht="15" x14ac:dyDescent="0.2">
      <c r="A2" s="441" t="s">
        <v>1</v>
      </c>
      <c r="B2" s="441"/>
      <c r="C2" s="441"/>
      <c r="D2" s="441"/>
      <c r="E2" s="441"/>
      <c r="F2" s="441"/>
      <c r="G2" s="441"/>
      <c r="H2" s="441"/>
      <c r="I2" s="441"/>
      <c r="J2" s="441"/>
      <c r="K2" s="441"/>
      <c r="L2" s="441"/>
      <c r="M2" s="441"/>
      <c r="N2" s="441"/>
      <c r="O2" s="441"/>
    </row>
    <row r="3" spans="1:15" ht="15" x14ac:dyDescent="0.2">
      <c r="A3" s="441" t="s">
        <v>2</v>
      </c>
      <c r="B3" s="441"/>
      <c r="C3" s="441"/>
      <c r="D3" s="441"/>
      <c r="E3" s="441"/>
      <c r="F3" s="441"/>
      <c r="G3" s="441"/>
      <c r="H3" s="441"/>
      <c r="I3" s="441"/>
      <c r="J3" s="441"/>
      <c r="K3" s="441"/>
      <c r="L3" s="441"/>
      <c r="M3" s="441"/>
      <c r="N3" s="441"/>
      <c r="O3" s="441"/>
    </row>
    <row r="4" spans="1:15" ht="15" x14ac:dyDescent="0.2">
      <c r="A4" s="441" t="s">
        <v>3</v>
      </c>
      <c r="B4" s="441"/>
      <c r="C4" s="441"/>
      <c r="D4" s="441"/>
      <c r="E4" s="441"/>
      <c r="F4" s="441"/>
      <c r="G4" s="441"/>
      <c r="H4" s="441"/>
      <c r="I4" s="441"/>
      <c r="J4" s="441"/>
      <c r="K4" s="441"/>
      <c r="L4" s="441"/>
      <c r="M4" s="441"/>
      <c r="N4" s="441"/>
      <c r="O4" s="441"/>
    </row>
    <row r="5" spans="1:15" ht="14.25" x14ac:dyDescent="0.2">
      <c r="A5" s="67"/>
      <c r="B5" s="67"/>
      <c r="C5" s="67"/>
      <c r="D5" s="67"/>
      <c r="E5" s="67"/>
      <c r="F5" s="67"/>
      <c r="G5" s="67"/>
      <c r="H5" s="67"/>
      <c r="I5" s="67"/>
      <c r="J5" s="67"/>
      <c r="K5" s="67"/>
      <c r="L5" s="67"/>
      <c r="M5" s="67"/>
      <c r="N5" s="67"/>
      <c r="O5" s="67"/>
    </row>
    <row r="6" spans="1:15" ht="15" x14ac:dyDescent="0.2">
      <c r="A6" s="442" t="s">
        <v>144</v>
      </c>
      <c r="B6" s="442"/>
      <c r="C6" s="442"/>
      <c r="D6" s="442"/>
      <c r="E6" s="442"/>
      <c r="F6" s="442"/>
      <c r="G6" s="442"/>
      <c r="H6" s="442"/>
      <c r="I6" s="442"/>
      <c r="J6" s="442"/>
      <c r="K6" s="442"/>
      <c r="L6" s="442"/>
      <c r="M6" s="442"/>
      <c r="N6" s="442"/>
      <c r="O6" s="442"/>
    </row>
    <row r="7" spans="1:15" ht="12.75" x14ac:dyDescent="0.2">
      <c r="A7" s="443" t="s">
        <v>145</v>
      </c>
      <c r="B7" s="443"/>
      <c r="C7" s="443"/>
      <c r="D7" s="443"/>
      <c r="E7" s="443"/>
      <c r="F7" s="443"/>
      <c r="G7" s="443"/>
      <c r="H7" s="443"/>
      <c r="I7" s="443"/>
      <c r="J7" s="443"/>
      <c r="K7" s="443"/>
      <c r="L7" s="443"/>
      <c r="M7" s="443"/>
      <c r="N7" s="443"/>
      <c r="O7" s="443"/>
    </row>
    <row r="8" spans="1:15" ht="12.75" thickBot="1" x14ac:dyDescent="0.25">
      <c r="A8" s="518"/>
      <c r="B8" s="518"/>
      <c r="C8" s="518"/>
      <c r="D8" s="518"/>
      <c r="E8" s="518"/>
      <c r="F8" s="518"/>
      <c r="G8" s="518"/>
      <c r="H8" s="518"/>
      <c r="I8" s="518"/>
      <c r="J8" s="518"/>
      <c r="K8" s="518"/>
      <c r="L8" s="518"/>
      <c r="M8" s="518"/>
      <c r="N8" s="518"/>
      <c r="O8" s="518"/>
    </row>
    <row r="9" spans="1:15" ht="12.75" thickBot="1" x14ac:dyDescent="0.25">
      <c r="A9" s="514" t="s">
        <v>119</v>
      </c>
      <c r="B9" s="446" t="s">
        <v>146</v>
      </c>
      <c r="C9" s="447"/>
      <c r="D9" s="448"/>
      <c r="E9" s="446" t="s">
        <v>147</v>
      </c>
      <c r="F9" s="447"/>
      <c r="G9" s="448"/>
      <c r="H9" s="446" t="s">
        <v>148</v>
      </c>
      <c r="I9" s="447"/>
      <c r="J9" s="447"/>
      <c r="K9" s="447"/>
      <c r="L9" s="447"/>
      <c r="M9" s="447"/>
      <c r="N9" s="447"/>
      <c r="O9" s="448"/>
    </row>
    <row r="10" spans="1:15" ht="48.75" thickBot="1" x14ac:dyDescent="0.25">
      <c r="A10" s="515"/>
      <c r="B10" s="280" t="s">
        <v>36</v>
      </c>
      <c r="C10" s="176" t="s">
        <v>140</v>
      </c>
      <c r="D10" s="71" t="s">
        <v>141</v>
      </c>
      <c r="E10" s="280" t="s">
        <v>36</v>
      </c>
      <c r="F10" s="189" t="s">
        <v>165</v>
      </c>
      <c r="G10" s="94" t="s">
        <v>166</v>
      </c>
      <c r="H10" s="233" t="s">
        <v>36</v>
      </c>
      <c r="I10" s="227" t="s">
        <v>129</v>
      </c>
      <c r="J10" s="229" t="s">
        <v>130</v>
      </c>
      <c r="K10" s="229" t="s">
        <v>131</v>
      </c>
      <c r="L10" s="229" t="s">
        <v>189</v>
      </c>
      <c r="M10" s="229" t="s">
        <v>132</v>
      </c>
      <c r="N10" s="232" t="s">
        <v>133</v>
      </c>
      <c r="O10" s="94" t="s">
        <v>176</v>
      </c>
    </row>
    <row r="11" spans="1:15" x14ac:dyDescent="0.2">
      <c r="A11" s="145" t="s">
        <v>21</v>
      </c>
      <c r="B11" s="281">
        <f t="shared" ref="B11:B21" si="0">SUM(C11:D11)</f>
        <v>3686</v>
      </c>
      <c r="C11" s="282">
        <f>+J28+M28</f>
        <v>1911</v>
      </c>
      <c r="D11" s="282">
        <f>+K28+N28</f>
        <v>1775</v>
      </c>
      <c r="E11" s="284">
        <f t="shared" ref="E11:E21" si="1">SUM(F11:G11)</f>
        <v>1316</v>
      </c>
      <c r="F11" s="285">
        <v>1084</v>
      </c>
      <c r="G11" s="286">
        <v>232</v>
      </c>
      <c r="H11" s="284">
        <f>SUM(I11:O11)</f>
        <v>278</v>
      </c>
      <c r="I11" s="285">
        <v>78</v>
      </c>
      <c r="J11" s="287">
        <v>32</v>
      </c>
      <c r="K11" s="287">
        <v>51</v>
      </c>
      <c r="L11" s="287">
        <v>7</v>
      </c>
      <c r="M11" s="287">
        <v>6</v>
      </c>
      <c r="N11" s="287">
        <v>104</v>
      </c>
      <c r="O11" s="286">
        <v>0</v>
      </c>
    </row>
    <row r="12" spans="1:15" x14ac:dyDescent="0.2">
      <c r="A12" s="145" t="s">
        <v>168</v>
      </c>
      <c r="B12" s="288">
        <f t="shared" si="0"/>
        <v>2895</v>
      </c>
      <c r="C12" s="282">
        <f t="shared" ref="C12:D12" si="2">+J29+M29</f>
        <v>1255</v>
      </c>
      <c r="D12" s="282">
        <f t="shared" si="2"/>
        <v>1640</v>
      </c>
      <c r="E12" s="289">
        <f t="shared" si="1"/>
        <v>713</v>
      </c>
      <c r="F12" s="259">
        <v>667</v>
      </c>
      <c r="G12" s="260">
        <v>46</v>
      </c>
      <c r="H12" s="289">
        <f>SUM(I12:O12)</f>
        <v>312</v>
      </c>
      <c r="I12" s="259">
        <v>39</v>
      </c>
      <c r="J12" s="262">
        <v>0</v>
      </c>
      <c r="K12" s="262">
        <v>0</v>
      </c>
      <c r="L12" s="262">
        <v>0</v>
      </c>
      <c r="M12" s="262">
        <v>163</v>
      </c>
      <c r="N12" s="262">
        <v>29</v>
      </c>
      <c r="O12" s="260">
        <v>81</v>
      </c>
    </row>
    <row r="13" spans="1:15" x14ac:dyDescent="0.2">
      <c r="A13" s="145" t="s">
        <v>51</v>
      </c>
      <c r="B13" s="288">
        <f t="shared" si="0"/>
        <v>2453</v>
      </c>
      <c r="C13" s="282">
        <f t="shared" ref="C13:D13" si="3">+J30+M30</f>
        <v>1584</v>
      </c>
      <c r="D13" s="282">
        <f t="shared" si="3"/>
        <v>869</v>
      </c>
      <c r="E13" s="289">
        <f t="shared" si="1"/>
        <v>819</v>
      </c>
      <c r="F13" s="259">
        <v>0</v>
      </c>
      <c r="G13" s="260">
        <v>819</v>
      </c>
      <c r="H13" s="289">
        <f>SUM(I13:O13)</f>
        <v>92</v>
      </c>
      <c r="I13" s="259">
        <v>24</v>
      </c>
      <c r="J13" s="262">
        <v>14</v>
      </c>
      <c r="K13" s="262">
        <v>12</v>
      </c>
      <c r="L13" s="262">
        <v>11</v>
      </c>
      <c r="M13" s="262">
        <v>9</v>
      </c>
      <c r="N13" s="262">
        <v>22</v>
      </c>
      <c r="O13" s="260">
        <v>0</v>
      </c>
    </row>
    <row r="14" spans="1:15" x14ac:dyDescent="0.2">
      <c r="A14" s="145" t="s">
        <v>23</v>
      </c>
      <c r="B14" s="288">
        <v>626</v>
      </c>
      <c r="C14" s="282">
        <f t="shared" ref="C14:D14" si="4">+J31+M31</f>
        <v>294</v>
      </c>
      <c r="D14" s="282">
        <f t="shared" si="4"/>
        <v>332</v>
      </c>
      <c r="E14" s="289">
        <v>175</v>
      </c>
      <c r="F14" s="259">
        <v>164</v>
      </c>
      <c r="G14" s="260">
        <v>11</v>
      </c>
      <c r="H14" s="289">
        <v>51</v>
      </c>
      <c r="I14" s="259">
        <v>2</v>
      </c>
      <c r="J14" s="262">
        <v>0</v>
      </c>
      <c r="K14" s="262">
        <v>0</v>
      </c>
      <c r="L14" s="262">
        <v>0</v>
      </c>
      <c r="M14" s="262">
        <v>10</v>
      </c>
      <c r="N14" s="262">
        <v>27</v>
      </c>
      <c r="O14" s="260">
        <v>12</v>
      </c>
    </row>
    <row r="15" spans="1:15" x14ac:dyDescent="0.2">
      <c r="A15" s="145" t="s">
        <v>24</v>
      </c>
      <c r="B15" s="288">
        <f t="shared" si="0"/>
        <v>780</v>
      </c>
      <c r="C15" s="282">
        <f t="shared" ref="C15:D15" si="5">+J32+M32</f>
        <v>424</v>
      </c>
      <c r="D15" s="282">
        <f t="shared" si="5"/>
        <v>356</v>
      </c>
      <c r="E15" s="289">
        <f t="shared" si="1"/>
        <v>305</v>
      </c>
      <c r="F15" s="259">
        <v>305</v>
      </c>
      <c r="G15" s="260">
        <v>0</v>
      </c>
      <c r="H15" s="289">
        <f t="shared" ref="H15:H21" si="6">SUM(I15:O15)</f>
        <v>50</v>
      </c>
      <c r="I15" s="259">
        <v>5</v>
      </c>
      <c r="J15" s="262">
        <v>0</v>
      </c>
      <c r="K15" s="262">
        <v>0</v>
      </c>
      <c r="L15" s="262">
        <v>0</v>
      </c>
      <c r="M15" s="262">
        <v>0</v>
      </c>
      <c r="N15" s="262">
        <v>18</v>
      </c>
      <c r="O15" s="260">
        <v>27</v>
      </c>
    </row>
    <row r="16" spans="1:15" x14ac:dyDescent="0.2">
      <c r="A16" s="145" t="s">
        <v>25</v>
      </c>
      <c r="B16" s="288">
        <f t="shared" si="0"/>
        <v>373</v>
      </c>
      <c r="C16" s="282">
        <f t="shared" ref="C16:D16" si="7">+J33+M33</f>
        <v>211</v>
      </c>
      <c r="D16" s="282">
        <f t="shared" si="7"/>
        <v>162</v>
      </c>
      <c r="E16" s="289">
        <f t="shared" si="1"/>
        <v>158</v>
      </c>
      <c r="F16" s="259">
        <v>158</v>
      </c>
      <c r="G16" s="260">
        <v>0</v>
      </c>
      <c r="H16" s="289">
        <f t="shared" si="6"/>
        <v>21</v>
      </c>
      <c r="I16" s="259">
        <v>0</v>
      </c>
      <c r="J16" s="262">
        <v>5</v>
      </c>
      <c r="K16" s="262">
        <v>7</v>
      </c>
      <c r="L16" s="262">
        <v>0</v>
      </c>
      <c r="M16" s="262">
        <v>1</v>
      </c>
      <c r="N16" s="262">
        <v>8</v>
      </c>
      <c r="O16" s="260">
        <v>0</v>
      </c>
    </row>
    <row r="17" spans="1:15" x14ac:dyDescent="0.2">
      <c r="A17" s="145" t="s">
        <v>26</v>
      </c>
      <c r="B17" s="288">
        <f t="shared" si="0"/>
        <v>568</v>
      </c>
      <c r="C17" s="282">
        <f t="shared" ref="C17:D17" si="8">+J34+M34</f>
        <v>285</v>
      </c>
      <c r="D17" s="282">
        <f t="shared" si="8"/>
        <v>283</v>
      </c>
      <c r="E17" s="289">
        <f t="shared" si="1"/>
        <v>230</v>
      </c>
      <c r="F17" s="259">
        <v>230</v>
      </c>
      <c r="G17" s="260">
        <v>0</v>
      </c>
      <c r="H17" s="289">
        <f t="shared" si="6"/>
        <v>28</v>
      </c>
      <c r="I17" s="259">
        <v>2</v>
      </c>
      <c r="J17" s="262">
        <v>0</v>
      </c>
      <c r="K17" s="262">
        <v>0</v>
      </c>
      <c r="L17" s="262">
        <v>0</v>
      </c>
      <c r="M17" s="262">
        <v>0</v>
      </c>
      <c r="N17" s="262">
        <v>26</v>
      </c>
      <c r="O17" s="260">
        <v>0</v>
      </c>
    </row>
    <row r="18" spans="1:15" x14ac:dyDescent="0.2">
      <c r="A18" s="145" t="s">
        <v>27</v>
      </c>
      <c r="B18" s="288">
        <f t="shared" si="0"/>
        <v>642</v>
      </c>
      <c r="C18" s="282">
        <f t="shared" ref="C18:D18" si="9">+J35+M35</f>
        <v>337</v>
      </c>
      <c r="D18" s="282">
        <f t="shared" si="9"/>
        <v>305</v>
      </c>
      <c r="E18" s="289">
        <f t="shared" si="1"/>
        <v>308</v>
      </c>
      <c r="F18" s="259">
        <v>308</v>
      </c>
      <c r="G18" s="260">
        <v>0</v>
      </c>
      <c r="H18" s="289">
        <f t="shared" si="6"/>
        <v>16</v>
      </c>
      <c r="I18" s="259">
        <v>0</v>
      </c>
      <c r="J18" s="262">
        <v>0</v>
      </c>
      <c r="K18" s="262">
        <v>0</v>
      </c>
      <c r="L18" s="262">
        <v>0</v>
      </c>
      <c r="M18" s="262">
        <v>0</v>
      </c>
      <c r="N18" s="262">
        <v>0</v>
      </c>
      <c r="O18" s="260">
        <v>16</v>
      </c>
    </row>
    <row r="19" spans="1:15" x14ac:dyDescent="0.2">
      <c r="A19" s="145" t="s">
        <v>28</v>
      </c>
      <c r="B19" s="288">
        <f t="shared" si="0"/>
        <v>555</v>
      </c>
      <c r="C19" s="282">
        <f t="shared" ref="C19:D19" si="10">+J36+M36</f>
        <v>285</v>
      </c>
      <c r="D19" s="282">
        <f t="shared" si="10"/>
        <v>270</v>
      </c>
      <c r="E19" s="289">
        <f t="shared" si="1"/>
        <v>253</v>
      </c>
      <c r="F19" s="259">
        <v>253</v>
      </c>
      <c r="G19" s="260">
        <v>0</v>
      </c>
      <c r="H19" s="289">
        <f t="shared" si="6"/>
        <v>21</v>
      </c>
      <c r="I19" s="259">
        <v>0</v>
      </c>
      <c r="J19" s="262">
        <v>0</v>
      </c>
      <c r="K19" s="262">
        <v>0</v>
      </c>
      <c r="L19" s="262">
        <v>0</v>
      </c>
      <c r="M19" s="262">
        <v>0</v>
      </c>
      <c r="N19" s="262">
        <v>4</v>
      </c>
      <c r="O19" s="260">
        <v>17</v>
      </c>
    </row>
    <row r="20" spans="1:15" x14ac:dyDescent="0.2">
      <c r="A20" s="145" t="s">
        <v>29</v>
      </c>
      <c r="B20" s="288">
        <f t="shared" si="0"/>
        <v>438</v>
      </c>
      <c r="C20" s="282">
        <f t="shared" ref="C20:D20" si="11">+J37+M37</f>
        <v>253</v>
      </c>
      <c r="D20" s="282">
        <f t="shared" si="11"/>
        <v>185</v>
      </c>
      <c r="E20" s="289">
        <f t="shared" si="1"/>
        <v>181</v>
      </c>
      <c r="F20" s="259">
        <v>181</v>
      </c>
      <c r="G20" s="260">
        <v>0</v>
      </c>
      <c r="H20" s="289">
        <f t="shared" si="6"/>
        <v>19</v>
      </c>
      <c r="I20" s="259">
        <v>0</v>
      </c>
      <c r="J20" s="262">
        <v>0</v>
      </c>
      <c r="K20" s="262">
        <v>0</v>
      </c>
      <c r="L20" s="262">
        <v>0</v>
      </c>
      <c r="M20" s="262">
        <v>0</v>
      </c>
      <c r="N20" s="262">
        <v>7</v>
      </c>
      <c r="O20" s="260">
        <v>12</v>
      </c>
    </row>
    <row r="21" spans="1:15" ht="12.75" thickBot="1" x14ac:dyDescent="0.25">
      <c r="A21" s="290" t="s">
        <v>30</v>
      </c>
      <c r="B21" s="291">
        <f t="shared" si="0"/>
        <v>297</v>
      </c>
      <c r="C21" s="282">
        <f t="shared" ref="C21:D21" si="12">+J38+M38</f>
        <v>140</v>
      </c>
      <c r="D21" s="282">
        <f t="shared" si="12"/>
        <v>157</v>
      </c>
      <c r="E21" s="294">
        <f t="shared" si="1"/>
        <v>101</v>
      </c>
      <c r="F21" s="292">
        <v>101</v>
      </c>
      <c r="G21" s="293">
        <v>0</v>
      </c>
      <c r="H21" s="294">
        <f t="shared" si="6"/>
        <v>20</v>
      </c>
      <c r="I21" s="292">
        <v>0</v>
      </c>
      <c r="J21" s="295">
        <v>8</v>
      </c>
      <c r="K21" s="295">
        <v>6</v>
      </c>
      <c r="L21" s="295">
        <v>0</v>
      </c>
      <c r="M21" s="295">
        <v>0</v>
      </c>
      <c r="N21" s="295">
        <v>6</v>
      </c>
      <c r="O21" s="293">
        <v>0</v>
      </c>
    </row>
    <row r="22" spans="1:15" ht="13.5" thickBot="1" x14ac:dyDescent="0.25">
      <c r="A22" s="81" t="s">
        <v>122</v>
      </c>
      <c r="B22" s="296">
        <f t="shared" ref="B22" si="13">SUM(B11:B21)</f>
        <v>13313</v>
      </c>
      <c r="C22" s="297">
        <f t="shared" ref="C22" si="14">SUM(C11:C21)</f>
        <v>6979</v>
      </c>
      <c r="D22" s="298">
        <f t="shared" ref="D22" si="15">SUM(D11:D21)</f>
        <v>6334</v>
      </c>
      <c r="E22" s="296">
        <f t="shared" ref="E22" si="16">SUM(E11:E21)</f>
        <v>4559</v>
      </c>
      <c r="F22" s="297">
        <f t="shared" ref="F22" si="17">SUM(F11:F21)</f>
        <v>3451</v>
      </c>
      <c r="G22" s="298">
        <f t="shared" ref="G22" si="18">SUM(G11:G21)</f>
        <v>1108</v>
      </c>
      <c r="H22" s="296">
        <f t="shared" ref="H22" si="19">SUM(H11:H21)</f>
        <v>908</v>
      </c>
      <c r="I22" s="297">
        <f t="shared" ref="I22" si="20">SUM(I11:I21)</f>
        <v>150</v>
      </c>
      <c r="J22" s="299">
        <f t="shared" ref="J22" si="21">SUM(J11:J21)</f>
        <v>59</v>
      </c>
      <c r="K22" s="299">
        <f t="shared" ref="K22" si="22">SUM(K11:K21)</f>
        <v>76</v>
      </c>
      <c r="L22" s="299">
        <f t="shared" ref="L22" si="23">SUM(L11:L21)</f>
        <v>18</v>
      </c>
      <c r="M22" s="299">
        <f t="shared" ref="M22" si="24">SUM(M11:M21)</f>
        <v>189</v>
      </c>
      <c r="N22" s="299">
        <f t="shared" ref="N22" si="25">SUM(N11:N21)</f>
        <v>251</v>
      </c>
      <c r="O22" s="298">
        <f t="shared" ref="O22" si="26">SUM(O11:O21)</f>
        <v>165</v>
      </c>
    </row>
    <row r="25" spans="1:15" ht="12.75" thickBot="1" x14ac:dyDescent="0.25"/>
    <row r="26" spans="1:15" ht="12.75" thickBot="1" x14ac:dyDescent="0.25">
      <c r="A26" s="514" t="s">
        <v>119</v>
      </c>
      <c r="B26" s="446" t="s">
        <v>40</v>
      </c>
      <c r="C26" s="510"/>
      <c r="D26" s="510"/>
      <c r="E26" s="510"/>
      <c r="F26" s="510"/>
      <c r="G26" s="510"/>
      <c r="H26" s="511"/>
      <c r="I26" s="446" t="s">
        <v>120</v>
      </c>
      <c r="J26" s="510"/>
      <c r="K26" s="511"/>
      <c r="L26" s="446" t="s">
        <v>135</v>
      </c>
      <c r="M26" s="512"/>
      <c r="N26" s="513"/>
      <c r="O26" s="65"/>
    </row>
    <row r="27" spans="1:15" ht="36.75" thickBot="1" x14ac:dyDescent="0.25">
      <c r="A27" s="515"/>
      <c r="B27" s="233" t="s">
        <v>36</v>
      </c>
      <c r="C27" s="189" t="s">
        <v>164</v>
      </c>
      <c r="D27" s="72" t="s">
        <v>149</v>
      </c>
      <c r="E27" s="72" t="s">
        <v>150</v>
      </c>
      <c r="F27" s="72" t="s">
        <v>167</v>
      </c>
      <c r="G27" s="72" t="s">
        <v>163</v>
      </c>
      <c r="H27" s="94" t="s">
        <v>151</v>
      </c>
      <c r="I27" s="138" t="s">
        <v>36</v>
      </c>
      <c r="J27" s="176" t="s">
        <v>140</v>
      </c>
      <c r="K27" s="71" t="s">
        <v>141</v>
      </c>
      <c r="L27" s="280" t="s">
        <v>36</v>
      </c>
      <c r="M27" s="176" t="s">
        <v>140</v>
      </c>
      <c r="N27" s="71" t="s">
        <v>141</v>
      </c>
      <c r="O27" s="65"/>
    </row>
    <row r="28" spans="1:15" x14ac:dyDescent="0.2">
      <c r="A28" s="145" t="s">
        <v>21</v>
      </c>
      <c r="B28" s="284">
        <f t="shared" ref="B28:B38" si="27">SUM(C28:H28)</f>
        <v>2092</v>
      </c>
      <c r="C28" s="285">
        <v>64</v>
      </c>
      <c r="D28" s="287">
        <v>481</v>
      </c>
      <c r="E28" s="287">
        <v>677</v>
      </c>
      <c r="F28" s="287">
        <v>534</v>
      </c>
      <c r="G28" s="287">
        <v>195</v>
      </c>
      <c r="H28" s="286">
        <v>141</v>
      </c>
      <c r="I28" s="281">
        <f t="shared" ref="I28:I38" si="28">SUM(J28:K28)</f>
        <v>3320</v>
      </c>
      <c r="J28" s="282">
        <v>1720</v>
      </c>
      <c r="K28" s="283">
        <v>1600</v>
      </c>
      <c r="L28" s="281">
        <f t="shared" ref="L28:L30" si="29">SUM(M28:N28)</f>
        <v>366</v>
      </c>
      <c r="M28" s="282">
        <v>191</v>
      </c>
      <c r="N28" s="283">
        <v>175</v>
      </c>
      <c r="O28" s="65"/>
    </row>
    <row r="29" spans="1:15" x14ac:dyDescent="0.2">
      <c r="A29" s="145" t="s">
        <v>168</v>
      </c>
      <c r="B29" s="289">
        <f t="shared" si="27"/>
        <v>1870</v>
      </c>
      <c r="C29" s="259">
        <v>19</v>
      </c>
      <c r="D29" s="262">
        <v>356</v>
      </c>
      <c r="E29" s="262">
        <v>551</v>
      </c>
      <c r="F29" s="262">
        <v>579</v>
      </c>
      <c r="G29" s="262">
        <v>186</v>
      </c>
      <c r="H29" s="260">
        <v>179</v>
      </c>
      <c r="I29" s="288">
        <f t="shared" si="28"/>
        <v>2860</v>
      </c>
      <c r="J29" s="259">
        <v>1234</v>
      </c>
      <c r="K29" s="260">
        <v>1626</v>
      </c>
      <c r="L29" s="288">
        <f t="shared" si="29"/>
        <v>35</v>
      </c>
      <c r="M29" s="259">
        <v>21</v>
      </c>
      <c r="N29" s="260">
        <v>14</v>
      </c>
      <c r="O29" s="65"/>
    </row>
    <row r="30" spans="1:15" x14ac:dyDescent="0.2">
      <c r="A30" s="145" t="s">
        <v>51</v>
      </c>
      <c r="B30" s="289">
        <f t="shared" si="27"/>
        <v>1542</v>
      </c>
      <c r="C30" s="259">
        <v>78</v>
      </c>
      <c r="D30" s="262">
        <v>382</v>
      </c>
      <c r="E30" s="262">
        <v>665</v>
      </c>
      <c r="F30" s="262">
        <v>203</v>
      </c>
      <c r="G30" s="262">
        <v>45</v>
      </c>
      <c r="H30" s="260">
        <v>169</v>
      </c>
      <c r="I30" s="288">
        <f t="shared" si="28"/>
        <v>2204</v>
      </c>
      <c r="J30" s="259">
        <v>1454</v>
      </c>
      <c r="K30" s="260">
        <v>750</v>
      </c>
      <c r="L30" s="288">
        <f t="shared" si="29"/>
        <v>249</v>
      </c>
      <c r="M30" s="259">
        <v>130</v>
      </c>
      <c r="N30" s="260">
        <v>119</v>
      </c>
      <c r="O30" s="65"/>
    </row>
    <row r="31" spans="1:15" x14ac:dyDescent="0.2">
      <c r="A31" s="145" t="s">
        <v>23</v>
      </c>
      <c r="B31" s="289">
        <f t="shared" si="27"/>
        <v>400</v>
      </c>
      <c r="C31" s="259">
        <v>0</v>
      </c>
      <c r="D31" s="262">
        <v>98</v>
      </c>
      <c r="E31" s="262">
        <v>118</v>
      </c>
      <c r="F31" s="262">
        <v>122</v>
      </c>
      <c r="G31" s="262">
        <v>25</v>
      </c>
      <c r="H31" s="260">
        <v>37</v>
      </c>
      <c r="I31" s="288">
        <f t="shared" si="28"/>
        <v>575</v>
      </c>
      <c r="J31" s="259">
        <v>274</v>
      </c>
      <c r="K31" s="260">
        <v>301</v>
      </c>
      <c r="L31" s="288">
        <v>51</v>
      </c>
      <c r="M31" s="259">
        <v>20</v>
      </c>
      <c r="N31" s="260">
        <v>31</v>
      </c>
      <c r="O31" s="65"/>
    </row>
    <row r="32" spans="1:15" x14ac:dyDescent="0.2">
      <c r="A32" s="145" t="s">
        <v>24</v>
      </c>
      <c r="B32" s="289">
        <f t="shared" si="27"/>
        <v>425</v>
      </c>
      <c r="C32" s="259">
        <v>15</v>
      </c>
      <c r="D32" s="262">
        <v>102</v>
      </c>
      <c r="E32" s="262">
        <v>144</v>
      </c>
      <c r="F32" s="262">
        <v>92</v>
      </c>
      <c r="G32" s="262">
        <v>27</v>
      </c>
      <c r="H32" s="260">
        <v>45</v>
      </c>
      <c r="I32" s="288">
        <f t="shared" si="28"/>
        <v>723</v>
      </c>
      <c r="J32" s="259">
        <v>389</v>
      </c>
      <c r="K32" s="260">
        <v>334</v>
      </c>
      <c r="L32" s="288">
        <f t="shared" ref="L32:L38" si="30">SUM(M32:N32)</f>
        <v>57</v>
      </c>
      <c r="M32" s="259">
        <v>35</v>
      </c>
      <c r="N32" s="260">
        <v>22</v>
      </c>
      <c r="O32" s="65"/>
    </row>
    <row r="33" spans="1:15" x14ac:dyDescent="0.2">
      <c r="A33" s="145" t="s">
        <v>25</v>
      </c>
      <c r="B33" s="289">
        <f t="shared" si="27"/>
        <v>194</v>
      </c>
      <c r="C33" s="259">
        <v>11</v>
      </c>
      <c r="D33" s="262">
        <v>44</v>
      </c>
      <c r="E33" s="262">
        <v>79</v>
      </c>
      <c r="F33" s="262">
        <v>38</v>
      </c>
      <c r="G33" s="262">
        <v>9</v>
      </c>
      <c r="H33" s="260">
        <v>13</v>
      </c>
      <c r="I33" s="288">
        <f t="shared" si="28"/>
        <v>339</v>
      </c>
      <c r="J33" s="259">
        <v>192</v>
      </c>
      <c r="K33" s="260">
        <v>147</v>
      </c>
      <c r="L33" s="288">
        <f t="shared" si="30"/>
        <v>34</v>
      </c>
      <c r="M33" s="259">
        <v>19</v>
      </c>
      <c r="N33" s="260">
        <v>15</v>
      </c>
      <c r="O33" s="65"/>
    </row>
    <row r="34" spans="1:15" x14ac:dyDescent="0.2">
      <c r="A34" s="145" t="s">
        <v>26</v>
      </c>
      <c r="B34" s="289">
        <f t="shared" si="27"/>
        <v>310</v>
      </c>
      <c r="C34" s="259">
        <v>13</v>
      </c>
      <c r="D34" s="262">
        <v>23</v>
      </c>
      <c r="E34" s="262">
        <v>90</v>
      </c>
      <c r="F34" s="262">
        <v>58</v>
      </c>
      <c r="G34" s="262">
        <v>30</v>
      </c>
      <c r="H34" s="260">
        <v>96</v>
      </c>
      <c r="I34" s="288">
        <f t="shared" si="28"/>
        <v>483</v>
      </c>
      <c r="J34" s="259">
        <v>237</v>
      </c>
      <c r="K34" s="260">
        <v>246</v>
      </c>
      <c r="L34" s="288">
        <f t="shared" si="30"/>
        <v>85</v>
      </c>
      <c r="M34" s="259">
        <v>48</v>
      </c>
      <c r="N34" s="260">
        <v>37</v>
      </c>
      <c r="O34" s="65"/>
    </row>
    <row r="35" spans="1:15" x14ac:dyDescent="0.2">
      <c r="A35" s="145" t="s">
        <v>27</v>
      </c>
      <c r="B35" s="289">
        <f t="shared" si="27"/>
        <v>318</v>
      </c>
      <c r="C35" s="259">
        <v>0</v>
      </c>
      <c r="D35" s="262">
        <v>163</v>
      </c>
      <c r="E35" s="262">
        <v>65</v>
      </c>
      <c r="F35" s="262">
        <v>73</v>
      </c>
      <c r="G35" s="262">
        <v>0</v>
      </c>
      <c r="H35" s="260">
        <v>17</v>
      </c>
      <c r="I35" s="288">
        <f t="shared" si="28"/>
        <v>495</v>
      </c>
      <c r="J35" s="259">
        <v>255</v>
      </c>
      <c r="K35" s="260">
        <v>240</v>
      </c>
      <c r="L35" s="288">
        <f t="shared" si="30"/>
        <v>147</v>
      </c>
      <c r="M35" s="259">
        <v>82</v>
      </c>
      <c r="N35" s="260">
        <v>65</v>
      </c>
      <c r="O35" s="65"/>
    </row>
    <row r="36" spans="1:15" x14ac:dyDescent="0.2">
      <c r="A36" s="145" t="s">
        <v>28</v>
      </c>
      <c r="B36" s="289">
        <f t="shared" si="27"/>
        <v>281</v>
      </c>
      <c r="C36" s="259">
        <v>0</v>
      </c>
      <c r="D36" s="262">
        <v>80</v>
      </c>
      <c r="E36" s="262">
        <v>108</v>
      </c>
      <c r="F36" s="262">
        <v>55</v>
      </c>
      <c r="G36" s="262">
        <v>11</v>
      </c>
      <c r="H36" s="260">
        <v>27</v>
      </c>
      <c r="I36" s="288">
        <f t="shared" si="28"/>
        <v>404</v>
      </c>
      <c r="J36" s="259">
        <v>220</v>
      </c>
      <c r="K36" s="260">
        <v>184</v>
      </c>
      <c r="L36" s="288">
        <f t="shared" si="30"/>
        <v>151</v>
      </c>
      <c r="M36" s="259">
        <v>65</v>
      </c>
      <c r="N36" s="260">
        <v>86</v>
      </c>
      <c r="O36" s="65"/>
    </row>
    <row r="37" spans="1:15" x14ac:dyDescent="0.2">
      <c r="A37" s="145" t="s">
        <v>29</v>
      </c>
      <c r="B37" s="289">
        <f t="shared" si="27"/>
        <v>238</v>
      </c>
      <c r="C37" s="259">
        <v>0</v>
      </c>
      <c r="D37" s="262">
        <v>69</v>
      </c>
      <c r="E37" s="262">
        <v>82</v>
      </c>
      <c r="F37" s="262">
        <v>39</v>
      </c>
      <c r="G37" s="262">
        <v>20</v>
      </c>
      <c r="H37" s="260">
        <v>28</v>
      </c>
      <c r="I37" s="288">
        <f t="shared" si="28"/>
        <v>377</v>
      </c>
      <c r="J37" s="259">
        <v>218</v>
      </c>
      <c r="K37" s="260">
        <v>159</v>
      </c>
      <c r="L37" s="288">
        <f t="shared" si="30"/>
        <v>61</v>
      </c>
      <c r="M37" s="259">
        <v>35</v>
      </c>
      <c r="N37" s="260">
        <v>26</v>
      </c>
      <c r="O37" s="65"/>
    </row>
    <row r="38" spans="1:15" ht="12.75" thickBot="1" x14ac:dyDescent="0.25">
      <c r="A38" s="290" t="s">
        <v>30</v>
      </c>
      <c r="B38" s="294">
        <f t="shared" si="27"/>
        <v>176</v>
      </c>
      <c r="C38" s="292">
        <v>7</v>
      </c>
      <c r="D38" s="295">
        <v>48</v>
      </c>
      <c r="E38" s="295">
        <v>51</v>
      </c>
      <c r="F38" s="295">
        <v>47</v>
      </c>
      <c r="G38" s="295">
        <v>11</v>
      </c>
      <c r="H38" s="293">
        <v>12</v>
      </c>
      <c r="I38" s="291">
        <f t="shared" si="28"/>
        <v>247</v>
      </c>
      <c r="J38" s="292">
        <v>121</v>
      </c>
      <c r="K38" s="293">
        <v>126</v>
      </c>
      <c r="L38" s="291">
        <f t="shared" si="30"/>
        <v>50</v>
      </c>
      <c r="M38" s="292">
        <v>19</v>
      </c>
      <c r="N38" s="293">
        <v>31</v>
      </c>
      <c r="O38" s="65"/>
    </row>
    <row r="39" spans="1:15" ht="13.5" thickBot="1" x14ac:dyDescent="0.25">
      <c r="A39" s="81" t="s">
        <v>122</v>
      </c>
      <c r="B39" s="296">
        <f t="shared" ref="B39:N39" si="31">SUM(B28:B38)</f>
        <v>7846</v>
      </c>
      <c r="C39" s="297">
        <f t="shared" si="31"/>
        <v>207</v>
      </c>
      <c r="D39" s="299">
        <f t="shared" si="31"/>
        <v>1846</v>
      </c>
      <c r="E39" s="299">
        <f t="shared" si="31"/>
        <v>2630</v>
      </c>
      <c r="F39" s="299">
        <f t="shared" si="31"/>
        <v>1840</v>
      </c>
      <c r="G39" s="299">
        <f t="shared" si="31"/>
        <v>559</v>
      </c>
      <c r="H39" s="298">
        <f t="shared" si="31"/>
        <v>764</v>
      </c>
      <c r="I39" s="296">
        <f t="shared" si="31"/>
        <v>12027</v>
      </c>
      <c r="J39" s="297">
        <f t="shared" si="31"/>
        <v>6314</v>
      </c>
      <c r="K39" s="298">
        <f t="shared" si="31"/>
        <v>5713</v>
      </c>
      <c r="L39" s="296">
        <f t="shared" si="31"/>
        <v>1286</v>
      </c>
      <c r="M39" s="297">
        <f t="shared" si="31"/>
        <v>665</v>
      </c>
      <c r="N39" s="298">
        <f t="shared" si="31"/>
        <v>621</v>
      </c>
      <c r="O39" s="65"/>
    </row>
    <row r="41" spans="1:15" s="95" customFormat="1" x14ac:dyDescent="0.2">
      <c r="A41" s="472" t="s">
        <v>45</v>
      </c>
      <c r="B41" s="472"/>
      <c r="C41" s="472"/>
      <c r="D41" s="472"/>
      <c r="E41" s="472"/>
      <c r="F41" s="472"/>
      <c r="G41" s="472"/>
      <c r="H41" s="472"/>
      <c r="I41" s="472"/>
      <c r="J41" s="472"/>
      <c r="K41" s="472"/>
      <c r="L41" s="472"/>
      <c r="M41" s="472"/>
      <c r="N41" s="472"/>
      <c r="O41" s="472"/>
    </row>
    <row r="42" spans="1:15" s="95" customFormat="1" x14ac:dyDescent="0.2">
      <c r="A42" s="472" t="s">
        <v>123</v>
      </c>
      <c r="B42" s="472"/>
      <c r="C42" s="472"/>
      <c r="D42" s="472"/>
      <c r="E42" s="472"/>
      <c r="F42" s="472"/>
      <c r="G42" s="472"/>
      <c r="H42" s="472"/>
      <c r="I42" s="472"/>
      <c r="J42" s="472"/>
      <c r="K42" s="472"/>
      <c r="L42" s="472"/>
      <c r="M42" s="472"/>
      <c r="N42" s="472"/>
      <c r="O42" s="472"/>
    </row>
    <row r="43" spans="1:15" s="95" customFormat="1" x14ac:dyDescent="0.2">
      <c r="A43" s="516" t="s">
        <v>152</v>
      </c>
      <c r="B43" s="516"/>
      <c r="C43" s="516"/>
      <c r="D43" s="516"/>
    </row>
    <row r="44" spans="1:15" x14ac:dyDescent="0.2">
      <c r="H44" s="65"/>
      <c r="I44" s="65"/>
      <c r="J44" s="65"/>
      <c r="K44" s="65"/>
      <c r="L44" s="65"/>
      <c r="M44" s="65"/>
      <c r="N44" s="65"/>
      <c r="O44" s="65"/>
    </row>
    <row r="45" spans="1:15" x14ac:dyDescent="0.2">
      <c r="H45" s="65"/>
      <c r="I45" s="65"/>
      <c r="J45" s="65"/>
      <c r="K45" s="65"/>
      <c r="L45" s="65"/>
      <c r="M45" s="65"/>
      <c r="N45" s="65"/>
      <c r="O45" s="65"/>
    </row>
    <row r="46" spans="1:15" x14ac:dyDescent="0.2">
      <c r="H46" s="65"/>
      <c r="I46" s="65"/>
      <c r="J46" s="65"/>
      <c r="K46" s="65"/>
      <c r="L46" s="65"/>
      <c r="M46" s="65"/>
      <c r="N46" s="65"/>
      <c r="O46" s="65"/>
    </row>
    <row r="47" spans="1:15" x14ac:dyDescent="0.2">
      <c r="H47" s="65"/>
      <c r="I47" s="65"/>
      <c r="J47" s="65"/>
      <c r="K47" s="65"/>
      <c r="L47" s="65"/>
      <c r="M47" s="65"/>
      <c r="N47" s="65"/>
      <c r="O47" s="65"/>
    </row>
    <row r="48" spans="1:15" x14ac:dyDescent="0.2">
      <c r="H48" s="65"/>
      <c r="I48" s="65"/>
      <c r="J48" s="65"/>
      <c r="K48" s="65"/>
      <c r="L48" s="65"/>
      <c r="M48" s="65"/>
      <c r="N48" s="65"/>
      <c r="O48" s="65"/>
    </row>
    <row r="49" spans="8:15" x14ac:dyDescent="0.2">
      <c r="H49" s="65"/>
      <c r="I49" s="65"/>
      <c r="J49" s="65"/>
      <c r="K49" s="65"/>
      <c r="L49" s="65"/>
      <c r="M49" s="65"/>
      <c r="N49" s="65"/>
      <c r="O49" s="65"/>
    </row>
    <row r="50" spans="8:15" x14ac:dyDescent="0.2">
      <c r="H50" s="65"/>
      <c r="I50" s="65"/>
      <c r="J50" s="65"/>
      <c r="K50" s="65"/>
      <c r="L50" s="65"/>
      <c r="M50" s="65"/>
      <c r="N50" s="65"/>
      <c r="O50" s="65"/>
    </row>
    <row r="51" spans="8:15" x14ac:dyDescent="0.2">
      <c r="H51" s="65"/>
      <c r="I51" s="65"/>
      <c r="J51" s="65"/>
      <c r="K51" s="65"/>
      <c r="L51" s="65"/>
      <c r="M51" s="65"/>
      <c r="N51" s="65"/>
      <c r="O51" s="65"/>
    </row>
    <row r="52" spans="8:15" x14ac:dyDescent="0.2">
      <c r="H52" s="65"/>
      <c r="I52" s="65"/>
      <c r="J52" s="65"/>
      <c r="K52" s="65"/>
      <c r="L52" s="65"/>
      <c r="M52" s="65"/>
      <c r="N52" s="65"/>
      <c r="O52" s="65"/>
    </row>
    <row r="53" spans="8:15" x14ac:dyDescent="0.2">
      <c r="H53" s="65"/>
      <c r="I53" s="65"/>
      <c r="J53" s="65"/>
      <c r="K53" s="65"/>
      <c r="L53" s="65"/>
      <c r="M53" s="65"/>
      <c r="N53" s="65"/>
      <c r="O53" s="65"/>
    </row>
    <row r="54" spans="8:15" x14ac:dyDescent="0.2">
      <c r="H54" s="65"/>
      <c r="I54" s="65"/>
      <c r="J54" s="65"/>
      <c r="K54" s="65"/>
      <c r="L54" s="65"/>
      <c r="M54" s="65"/>
      <c r="N54" s="65"/>
      <c r="O54" s="65"/>
    </row>
    <row r="55" spans="8:15" x14ac:dyDescent="0.2">
      <c r="H55" s="65"/>
      <c r="I55" s="65"/>
      <c r="J55" s="65"/>
      <c r="K55" s="65"/>
      <c r="L55" s="65"/>
      <c r="M55" s="65"/>
      <c r="N55" s="65"/>
      <c r="O55" s="65"/>
    </row>
    <row r="56" spans="8:15" x14ac:dyDescent="0.2">
      <c r="H56" s="65"/>
      <c r="I56" s="65"/>
      <c r="J56" s="65"/>
      <c r="K56" s="65"/>
      <c r="L56" s="65"/>
      <c r="M56" s="65"/>
      <c r="N56" s="65"/>
      <c r="O56" s="65"/>
    </row>
    <row r="57" spans="8:15" x14ac:dyDescent="0.2">
      <c r="H57" s="65"/>
      <c r="I57" s="65"/>
      <c r="J57" s="65"/>
      <c r="K57" s="65"/>
      <c r="L57" s="65"/>
      <c r="M57" s="65"/>
      <c r="N57" s="65"/>
      <c r="O57" s="65"/>
    </row>
  </sheetData>
  <mergeCells count="18">
    <mergeCell ref="A7:O7"/>
    <mergeCell ref="A8:O8"/>
    <mergeCell ref="A9:A10"/>
    <mergeCell ref="B9:D9"/>
    <mergeCell ref="E9:G9"/>
    <mergeCell ref="H9:O9"/>
    <mergeCell ref="A1:O1"/>
    <mergeCell ref="A2:O2"/>
    <mergeCell ref="A3:O3"/>
    <mergeCell ref="A4:O4"/>
    <mergeCell ref="A6:O6"/>
    <mergeCell ref="B26:H26"/>
    <mergeCell ref="I26:K26"/>
    <mergeCell ref="L26:N26"/>
    <mergeCell ref="A26:A27"/>
    <mergeCell ref="A43:D43"/>
    <mergeCell ref="A41:O41"/>
    <mergeCell ref="A42:O42"/>
  </mergeCells>
  <printOptions horizontalCentered="1"/>
  <pageMargins left="0" right="0" top="0.75" bottom="0.5" header="0.25" footer="0.25"/>
  <pageSetup paperSize="5" scale="85" orientation="landscape" r:id="rId1"/>
  <headerFooter>
    <oddHeader>&amp;RTabla 8</oddHeader>
    <oddFooter>&amp;CPatrono con Igualdad de Oportunidades en el Empleo M/M/V/I</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Contenido</vt:lpstr>
      <vt:lpstr>Tabla1-Perfil</vt:lpstr>
      <vt:lpstr>Tabla2-FTE_MT</vt:lpstr>
      <vt:lpstr>Tabla3=FTE_Inter_MT</vt:lpstr>
      <vt:lpstr>Tabla4-MT_ProgAcade</vt:lpstr>
      <vt:lpstr>Tabla5-MT+Grados</vt:lpstr>
      <vt:lpstr>Tabla6-Grados</vt:lpstr>
      <vt:lpstr>Tabla7-Cursos</vt:lpstr>
      <vt:lpstr>Tabla8-Resum_Doc-NDoc</vt:lpstr>
      <vt:lpstr>Tabla9-Docente</vt:lpstr>
      <vt:lpstr>Tabla10-Doc_Eenseñ</vt:lpstr>
      <vt:lpstr>Tabla11-Doc-Tareas Adm.</vt:lpstr>
      <vt:lpstr>Tabla12-NoDocente</vt:lpstr>
      <vt:lpstr>Aguadilla</vt:lpstr>
      <vt:lpstr>Aguadilla2</vt:lpstr>
      <vt:lpstr>'Tabla3=FTE_Inter_MT'!Print_Area</vt:lpstr>
      <vt:lpstr>'Tabla7-Cursos'!Print_Area</vt:lpstr>
      <vt:lpstr>'Tabla9-Docente'!Print_Area</vt:lpstr>
      <vt:lpstr>RioPiedras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E. FLORES PABON</dc:creator>
  <cp:lastModifiedBy>Jonathan Fermín</cp:lastModifiedBy>
  <cp:lastPrinted>2014-03-18T00:54:29Z</cp:lastPrinted>
  <dcterms:created xsi:type="dcterms:W3CDTF">2013-07-02T23:37:19Z</dcterms:created>
  <dcterms:modified xsi:type="dcterms:W3CDTF">2014-03-19T18:28:52Z</dcterms:modified>
</cp:coreProperties>
</file>